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éveloppement économique\Accompagnement clients\Développement d'outils\Outils financiers\"/>
    </mc:Choice>
  </mc:AlternateContent>
  <xr:revisionPtr revIDLastSave="0" documentId="13_ncr:1_{A4CB2DAB-4E36-4BF5-AEC9-F59F3C951AD4}" xr6:coauthVersionLast="47" xr6:coauthVersionMax="47" xr10:uidLastSave="{00000000-0000-0000-0000-000000000000}"/>
  <bookViews>
    <workbookView xWindow="-28920" yWindow="-1935" windowWidth="29040" windowHeight="15840" xr2:uid="{00000000-000D-0000-FFFF-FFFF00000000}"/>
  </bookViews>
  <sheets>
    <sheet name="Coût et financement" sheetId="1" r:id="rId1"/>
    <sheet name="An 1" sheetId="9" r:id="rId2"/>
  </sheets>
  <definedNames>
    <definedName name="_xlnm.Print_Titles" localSheetId="1">'An 1'!$9:$10</definedName>
    <definedName name="_xlnm.Print_Area" localSheetId="1">'An 1'!$A$9:$O$62</definedName>
    <definedName name="_xlnm.Print_Area" localSheetId="0">'Coût et financement'!$A$1:$S$29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9" l="1"/>
  <c r="D52" i="9"/>
  <c r="E52" i="9"/>
  <c r="F52" i="9"/>
  <c r="G52" i="9"/>
  <c r="H52" i="9"/>
  <c r="I52" i="9"/>
  <c r="J52" i="9"/>
  <c r="K52" i="9"/>
  <c r="L52" i="9"/>
  <c r="M52" i="9"/>
  <c r="N52" i="9"/>
  <c r="C52" i="9"/>
  <c r="V34" i="9"/>
  <c r="U29" i="9"/>
  <c r="U58" i="9"/>
  <c r="U56" i="9"/>
  <c r="U55" i="9"/>
  <c r="U54" i="9"/>
  <c r="U52" i="9"/>
  <c r="U51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18" i="9"/>
  <c r="U17" i="9"/>
  <c r="U16" i="9"/>
  <c r="D49" i="9" l="1"/>
  <c r="E49" i="9"/>
  <c r="F49" i="9"/>
  <c r="G49" i="9"/>
  <c r="H49" i="9"/>
  <c r="I49" i="9"/>
  <c r="J49" i="9"/>
  <c r="K49" i="9"/>
  <c r="L49" i="9"/>
  <c r="M49" i="9"/>
  <c r="N49" i="9"/>
  <c r="D19" i="9"/>
  <c r="E19" i="9"/>
  <c r="F19" i="9"/>
  <c r="G19" i="9"/>
  <c r="H19" i="9"/>
  <c r="I19" i="9"/>
  <c r="J19" i="9"/>
  <c r="K19" i="9"/>
  <c r="L19" i="9"/>
  <c r="M19" i="9"/>
  <c r="N19" i="9"/>
  <c r="C19" i="9"/>
  <c r="I50" i="9" l="1"/>
  <c r="L50" i="9"/>
  <c r="O56" i="9"/>
  <c r="O47" i="9"/>
  <c r="O48" i="9"/>
  <c r="Q48" i="9" l="1"/>
  <c r="V48" i="9"/>
  <c r="Q47" i="9"/>
  <c r="V47" i="9"/>
  <c r="Q56" i="9"/>
  <c r="V56" i="9"/>
  <c r="C29" i="9"/>
  <c r="C65" i="9" l="1"/>
  <c r="O52" i="9" l="1"/>
  <c r="V52" i="9" s="1"/>
  <c r="C22" i="9"/>
  <c r="O19" i="9" l="1"/>
  <c r="L20" i="9"/>
  <c r="I20" i="9"/>
  <c r="F20" i="9"/>
  <c r="C21" i="9"/>
  <c r="C34" i="9"/>
  <c r="C30" i="9"/>
  <c r="C49" i="9" l="1"/>
  <c r="O30" i="9"/>
  <c r="O16" i="9"/>
  <c r="O17" i="9"/>
  <c r="O18" i="9"/>
  <c r="O21" i="9"/>
  <c r="O22" i="9"/>
  <c r="O23" i="9"/>
  <c r="O20" i="9"/>
  <c r="C25" i="9"/>
  <c r="D25" i="9"/>
  <c r="E25" i="9"/>
  <c r="F25" i="9"/>
  <c r="G25" i="9"/>
  <c r="H25" i="9"/>
  <c r="I25" i="9"/>
  <c r="J25" i="9"/>
  <c r="K25" i="9"/>
  <c r="L25" i="9"/>
  <c r="M25" i="9"/>
  <c r="N25" i="9"/>
  <c r="O29" i="9"/>
  <c r="O31" i="9"/>
  <c r="O32" i="9"/>
  <c r="O33" i="9"/>
  <c r="O34" i="9"/>
  <c r="O35" i="9"/>
  <c r="O36" i="9"/>
  <c r="O37" i="9"/>
  <c r="O51" i="9"/>
  <c r="Q52" i="9"/>
  <c r="O53" i="9"/>
  <c r="Q66" i="9" s="1"/>
  <c r="O38" i="9"/>
  <c r="O39" i="9"/>
  <c r="O40" i="9"/>
  <c r="O41" i="9"/>
  <c r="O42" i="9"/>
  <c r="O43" i="9"/>
  <c r="O44" i="9"/>
  <c r="O54" i="9"/>
  <c r="V54" i="9" s="1"/>
  <c r="O45" i="9"/>
  <c r="O46" i="9"/>
  <c r="O55" i="9"/>
  <c r="O57" i="9"/>
  <c r="Q67" i="9" s="1"/>
  <c r="O58" i="9"/>
  <c r="D60" i="9"/>
  <c r="E60" i="9"/>
  <c r="G60" i="9"/>
  <c r="H60" i="9"/>
  <c r="I60" i="9"/>
  <c r="J60" i="9"/>
  <c r="K60" i="9"/>
  <c r="L60" i="9"/>
  <c r="M60" i="9"/>
  <c r="N60" i="9"/>
  <c r="I6" i="1"/>
  <c r="I10" i="1"/>
  <c r="I19" i="1"/>
  <c r="R6" i="1"/>
  <c r="R14" i="1"/>
  <c r="R19" i="1" s="1"/>
  <c r="Q41" i="9" l="1"/>
  <c r="V41" i="9"/>
  <c r="Q36" i="9"/>
  <c r="V36" i="9"/>
  <c r="Q32" i="9"/>
  <c r="Q55" i="9"/>
  <c r="V55" i="9"/>
  <c r="Q44" i="9"/>
  <c r="V44" i="9"/>
  <c r="Q40" i="9"/>
  <c r="V40" i="9"/>
  <c r="Q35" i="9"/>
  <c r="V35" i="9"/>
  <c r="Q31" i="9"/>
  <c r="Q46" i="9"/>
  <c r="V46" i="9"/>
  <c r="Q43" i="9"/>
  <c r="V43" i="9"/>
  <c r="Q39" i="9"/>
  <c r="V39" i="9"/>
  <c r="Q51" i="9"/>
  <c r="V51" i="9"/>
  <c r="Q34" i="9"/>
  <c r="Q29" i="9"/>
  <c r="Q30" i="9"/>
  <c r="Q58" i="9"/>
  <c r="V58" i="9"/>
  <c r="Q45" i="9"/>
  <c r="V45" i="9"/>
  <c r="Q42" i="9"/>
  <c r="V42" i="9"/>
  <c r="Q38" i="9"/>
  <c r="V38" i="9"/>
  <c r="Q37" i="9"/>
  <c r="V37" i="9"/>
  <c r="Q33" i="9"/>
  <c r="Q18" i="9"/>
  <c r="V18" i="9"/>
  <c r="Q17" i="9"/>
  <c r="V17" i="9"/>
  <c r="Q16" i="9"/>
  <c r="V16" i="9"/>
  <c r="O49" i="9"/>
  <c r="F50" i="9"/>
  <c r="O50" i="9" s="1"/>
  <c r="C60" i="9"/>
  <c r="C62" i="9" s="1"/>
  <c r="D13" i="9" s="1"/>
  <c r="D62" i="9" s="1"/>
  <c r="E13" i="9" s="1"/>
  <c r="E62" i="9" s="1"/>
  <c r="F13" i="9" s="1"/>
  <c r="R68" i="9"/>
  <c r="I24" i="1"/>
  <c r="B30" i="1" s="1"/>
  <c r="O25" i="9"/>
  <c r="R60" i="9" l="1"/>
  <c r="R62" i="9" s="1"/>
  <c r="U70" i="9" s="1"/>
  <c r="R25" i="9"/>
  <c r="X39" i="9"/>
  <c r="W60" i="9"/>
  <c r="W22" i="9"/>
  <c r="X30" i="9" s="1"/>
  <c r="F60" i="9"/>
  <c r="O60" i="9" s="1"/>
  <c r="X55" i="9" l="1"/>
  <c r="X29" i="9"/>
  <c r="X32" i="9"/>
  <c r="X40" i="9"/>
  <c r="X42" i="9"/>
  <c r="X33" i="9"/>
  <c r="X51" i="9"/>
  <c r="X37" i="9"/>
  <c r="X44" i="9"/>
  <c r="X34" i="9"/>
  <c r="X38" i="9"/>
  <c r="X35" i="9"/>
  <c r="X16" i="9"/>
  <c r="X63" i="9"/>
  <c r="X48" i="9"/>
  <c r="X47" i="9"/>
  <c r="X56" i="9"/>
  <c r="X52" i="9"/>
  <c r="X54" i="9"/>
  <c r="X31" i="9"/>
  <c r="X36" i="9"/>
  <c r="X43" i="9"/>
  <c r="X58" i="9"/>
  <c r="X41" i="9"/>
  <c r="X46" i="9"/>
  <c r="X45" i="9"/>
  <c r="W63" i="9"/>
  <c r="X18" i="9"/>
  <c r="X17" i="9"/>
  <c r="F62" i="9"/>
  <c r="G13" i="9" s="1"/>
  <c r="G62" i="9" s="1"/>
  <c r="H13" i="9" s="1"/>
  <c r="H62" i="9" s="1"/>
  <c r="I13" i="9" l="1"/>
  <c r="I62" i="9" s="1"/>
  <c r="J13" i="9" s="1"/>
  <c r="J62" i="9" s="1"/>
  <c r="K13" i="9" s="1"/>
  <c r="K62" i="9" s="1"/>
  <c r="L13" i="9" s="1"/>
  <c r="L62" i="9" s="1"/>
  <c r="M13" i="9" s="1"/>
  <c r="M62" i="9" s="1"/>
  <c r="N13" i="9" s="1"/>
  <c r="N62" i="9" s="1"/>
  <c r="C6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Aubin</author>
    <author>tc={82AA053F-46D0-40B3-8EA2-0CD6EB90416F}</author>
    <author>tc={1ABEBBE1-1C1B-4540-A41A-F94C867C66A0}</author>
    <author>tc={5FF563C3-3DCE-4B99-8E53-71BDDE68ACAC}</author>
    <author>tc={85714CCA-85AD-46A7-9E7D-7E5F7D197DEB}</author>
    <author>tc={6B1F31DA-76A3-4BE2-AED3-8B3337099691}</author>
    <author>tc={80BC9971-6C60-43BE-B8FD-61CB21C1089B}</author>
  </authors>
  <commentList>
    <comment ref="C12" authorId="0" shapeId="0" xr:uid="{16CC14AE-6020-45CD-A84C-5313401A4D1A}">
      <text>
        <r>
          <rPr>
            <b/>
            <sz val="9"/>
            <color indexed="81"/>
            <rFont val="Tahoma"/>
            <family val="2"/>
          </rPr>
          <t>Gabrielle Aubin:</t>
        </r>
        <r>
          <rPr>
            <sz val="9"/>
            <color indexed="81"/>
            <rFont val="Tahoma"/>
            <family val="2"/>
          </rPr>
          <t xml:space="preserve">
Inscrire le nom du mois avec lequel les prévisions financières débutent</t>
        </r>
      </text>
    </comment>
    <comment ref="Q29" authorId="1" shapeId="0" xr:uid="{82AA053F-46D0-40B3-8EA2-0CD6EB90416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période d'ammortissement à valider, s'il y a lieu</t>
      </text>
    </comment>
    <comment ref="U29" authorId="2" shapeId="0" xr:uid="{1ABEBBE1-1C1B-4540-A41A-F94C867C66A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période d'ammortissement à valider, en tenant compte du demi taux pour la 1e année</t>
      </text>
    </comment>
    <comment ref="A38" authorId="3" shapeId="0" xr:uid="{5FF563C3-3DCE-4B99-8E53-71BDDE68ACA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50% de la dépense et maximum annuel</t>
      </text>
    </comment>
    <comment ref="U52" authorId="4" shapeId="0" xr:uid="{85714CCA-85AD-46A7-9E7D-7E5F7D197DE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taux à valider, surtout en fonction de la CSSST</t>
      </text>
    </comment>
    <comment ref="U54" authorId="5" shapeId="0" xr:uid="{6B1F31DA-76A3-4BE2-AED3-8B333709969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Si véhicule de compagnie</t>
      </text>
    </comment>
    <comment ref="T70" authorId="6" shapeId="0" xr:uid="{80BC9971-6C60-43BE-B8FD-61CB21C1089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taux d'imposition à valider en fonction de la forme d'entreprise</t>
      </text>
    </comment>
  </commentList>
</comments>
</file>

<file path=xl/sharedStrings.xml><?xml version="1.0" encoding="utf-8"?>
<sst xmlns="http://schemas.openxmlformats.org/spreadsheetml/2006/main" count="116" uniqueCount="100">
  <si>
    <t/>
  </si>
  <si>
    <t>ACTIFS NECESSAIRES</t>
  </si>
  <si>
    <t>Fond de roulement</t>
  </si>
  <si>
    <t>Argent liquide</t>
  </si>
  <si>
    <t>Inventaire de départ</t>
  </si>
  <si>
    <t>Immobilisations</t>
  </si>
  <si>
    <t>Terrain</t>
  </si>
  <si>
    <t>Bâtisse</t>
  </si>
  <si>
    <t>Mobilier et équipement</t>
  </si>
  <si>
    <t>Matériel roulant</t>
  </si>
  <si>
    <t>Informatique</t>
  </si>
  <si>
    <t>Incorporel</t>
  </si>
  <si>
    <t>Améliorations locatives</t>
  </si>
  <si>
    <t>Autres</t>
  </si>
  <si>
    <t>TOTAL DES ACTIFS NECESSAIRES</t>
  </si>
  <si>
    <t>SOURCES DE FINANCEMENT</t>
  </si>
  <si>
    <t xml:space="preserve">Emprunts </t>
  </si>
  <si>
    <t>Marge de crédit</t>
  </si>
  <si>
    <t>Mise de fonds</t>
  </si>
  <si>
    <t>Argent comptant</t>
  </si>
  <si>
    <t>Apports matériels</t>
  </si>
  <si>
    <t>TOTAL DES SOURCES DE FINANCEMENT</t>
  </si>
  <si>
    <t>ENCAISSE - DÉBUT</t>
  </si>
  <si>
    <t>Apports</t>
  </si>
  <si>
    <t>Subvention</t>
  </si>
  <si>
    <t>TOTAL:</t>
  </si>
  <si>
    <t>DÉBOURSÉS:</t>
  </si>
  <si>
    <t>Transport des marchandises</t>
  </si>
  <si>
    <t>Sous traitance</t>
  </si>
  <si>
    <t>Prélèvements</t>
  </si>
  <si>
    <t>Locations</t>
  </si>
  <si>
    <t>Electricité / Chauffage</t>
  </si>
  <si>
    <t>Assurances</t>
  </si>
  <si>
    <t>Publicité</t>
  </si>
  <si>
    <t>Fournitures de bureau</t>
  </si>
  <si>
    <t>Honoraires professionnels</t>
  </si>
  <si>
    <t>Frais banque/marge</t>
  </si>
  <si>
    <t>ENCAISSE À LA FIN</t>
  </si>
  <si>
    <t>Total</t>
  </si>
  <si>
    <t>COÛT ET FINANCEMENT DU PROJET</t>
  </si>
  <si>
    <t>Vente (item 1)</t>
  </si>
  <si>
    <t>Vente (item 2)</t>
  </si>
  <si>
    <t>Vente (item 3)</t>
  </si>
  <si>
    <t>Divers frais de fabrication</t>
  </si>
  <si>
    <t>mois X</t>
  </si>
  <si>
    <t>Prévision financière Entreprise ABC</t>
  </si>
  <si>
    <t>Divers frais de départ</t>
  </si>
  <si>
    <t>Ventes:</t>
  </si>
  <si>
    <t>Dépenses:</t>
  </si>
  <si>
    <t>Total des prélèvements :</t>
  </si>
  <si>
    <t>Total des remboursements dettes :</t>
  </si>
  <si>
    <t>Total pris d'avance sur bénéfices:</t>
  </si>
  <si>
    <t>Profit imposable:</t>
  </si>
  <si>
    <t xml:space="preserve">Revenus vs liquidité </t>
  </si>
  <si>
    <t>Taxes perçues sur les ventes</t>
  </si>
  <si>
    <t>Taxes payées sur les achats</t>
  </si>
  <si>
    <t>Remb. des taxes perçues</t>
  </si>
  <si>
    <t>Retour taxes payées sur achats</t>
  </si>
  <si>
    <t>Emprunt Intérêts</t>
  </si>
  <si>
    <t>Emprunt Capital</t>
  </si>
  <si>
    <t>Prêt - 01</t>
  </si>
  <si>
    <t>Prêt - 02</t>
  </si>
  <si>
    <t>Prêt - 03</t>
  </si>
  <si>
    <t>Impôts à payer :</t>
  </si>
  <si>
    <t>Légende</t>
  </si>
  <si>
    <t>Source : coût de projet</t>
  </si>
  <si>
    <t>Doit être extrait des dépenses</t>
  </si>
  <si>
    <t>Calculé auto en fonction des ventes et achats</t>
  </si>
  <si>
    <t>Doit être calculté en fonction des prêts</t>
  </si>
  <si>
    <t>Prêts</t>
  </si>
  <si>
    <t>ENTRÉES D'ARGENT</t>
  </si>
  <si>
    <t>Salaires employés</t>
  </si>
  <si>
    <t>calculé auto en fonction des salaires</t>
  </si>
  <si>
    <t>Télécommunication</t>
  </si>
  <si>
    <t>Achats inventaire départ</t>
  </si>
  <si>
    <t>Achats (item 1)</t>
  </si>
  <si>
    <t>Achats (item 2)</t>
  </si>
  <si>
    <t>Achats (item 3)</t>
  </si>
  <si>
    <t xml:space="preserve">Site web </t>
  </si>
  <si>
    <t>Marketing départ</t>
  </si>
  <si>
    <t xml:space="preserve">Autres </t>
  </si>
  <si>
    <t>Loyer commercial</t>
  </si>
  <si>
    <t>Marge prévue :</t>
  </si>
  <si>
    <t>Marge nécessaire:</t>
  </si>
  <si>
    <t>Frais de formation (continue)</t>
  </si>
  <si>
    <t>Essence et entretien véhicule</t>
  </si>
  <si>
    <t>Autres frais non taxables</t>
  </si>
  <si>
    <t>État des résultats prévisionnel</t>
  </si>
  <si>
    <t>Immobilisations/ammortissement</t>
  </si>
  <si>
    <t>Bénéfice avant impôt</t>
  </si>
  <si>
    <t>Entreprise enregistrée</t>
  </si>
  <si>
    <t>Entreprise incorporée</t>
  </si>
  <si>
    <r>
      <t>Frais de représentation</t>
    </r>
    <r>
      <rPr>
        <sz val="8"/>
        <rFont val="Century Gothic"/>
        <family val="2"/>
      </rPr>
      <t xml:space="preserve"> </t>
    </r>
  </si>
  <si>
    <t>Avantages sociaux (18%)</t>
  </si>
  <si>
    <t xml:space="preserve">% à réviser en fonction des taux assujetis selon le type d'entreprise </t>
  </si>
  <si>
    <t>Dépense qui doit être amortie en fonction de son utlisation - Voir règle d'amortissement. Lors de la première année, ne pas oublier la règle du demi taux.</t>
  </si>
  <si>
    <t>Site Web</t>
  </si>
  <si>
    <t xml:space="preserve">La dépense du site pourrait être considérée comme un actif incorporel et être amortie. À vérifier avec votre comptable </t>
  </si>
  <si>
    <t>Actif au bilan de l'entreprise. Selon le princile du rapprochement des produits et de charges : La dépense sera compabilitée au moment de la réalisation de la vente. À ajuster manuellement.</t>
  </si>
  <si>
    <t>Année: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</si>
</sst>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_-;[Red]#,##0.00\ &quot;$&quot;\-"/>
    <numFmt numFmtId="165" formatCode="_-* #,##0.00\ &quot;$&quot;_-;_-* #,##0.00\ &quot;$&quot;\-;_-* &quot;-&quot;??\ &quot;$&quot;_-;_-@_-"/>
    <numFmt numFmtId="166" formatCode="mmmm/yy"/>
    <numFmt numFmtId="167" formatCode="#,##0.00\ &quot;$&quot;"/>
  </numFmts>
  <fonts count="2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Bradley Hand ITC"/>
      <family val="4"/>
    </font>
    <font>
      <b/>
      <sz val="14"/>
      <name val="Century Gothic"/>
      <family val="2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u/>
      <sz val="10"/>
      <name val="Century Gothic"/>
      <family val="2"/>
    </font>
    <font>
      <b/>
      <sz val="20"/>
      <name val="Century Gothic"/>
      <family val="2"/>
    </font>
    <font>
      <b/>
      <sz val="36"/>
      <color rgb="FFFF000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Century Gothic"/>
      <family val="2"/>
    </font>
    <font>
      <sz val="8"/>
      <name val="Century Gothic"/>
      <family val="2"/>
    </font>
    <font>
      <sz val="10"/>
      <name val="Arial"/>
    </font>
    <font>
      <sz val="16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7D9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165" fontId="10" fillId="2" borderId="15" xfId="1" applyFont="1" applyFill="1" applyBorder="1" applyProtection="1">
      <protection locked="0"/>
    </xf>
    <xf numFmtId="165" fontId="13" fillId="2" borderId="16" xfId="0" applyNumberFormat="1" applyFont="1" applyFill="1" applyBorder="1"/>
    <xf numFmtId="44" fontId="10" fillId="2" borderId="15" xfId="0" applyNumberFormat="1" applyFont="1" applyFill="1" applyBorder="1" applyProtection="1">
      <protection locked="0"/>
    </xf>
    <xf numFmtId="164" fontId="13" fillId="2" borderId="17" xfId="1" applyNumberFormat="1" applyFont="1" applyFill="1" applyBorder="1"/>
    <xf numFmtId="164" fontId="13" fillId="2" borderId="18" xfId="0" applyNumberFormat="1" applyFont="1" applyFill="1" applyBorder="1"/>
    <xf numFmtId="164" fontId="13" fillId="2" borderId="25" xfId="1" applyNumberFormat="1" applyFont="1" applyFill="1" applyBorder="1"/>
    <xf numFmtId="0" fontId="9" fillId="3" borderId="0" xfId="0" applyFont="1" applyFill="1"/>
    <xf numFmtId="0" fontId="10" fillId="3" borderId="0" xfId="0" applyFont="1" applyFill="1"/>
    <xf numFmtId="0" fontId="10" fillId="3" borderId="7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9" fillId="0" borderId="13" xfId="0" applyFont="1" applyBorder="1"/>
    <xf numFmtId="0" fontId="9" fillId="0" borderId="0" xfId="0" applyFont="1"/>
    <xf numFmtId="40" fontId="9" fillId="0" borderId="0" xfId="1" applyNumberFormat="1" applyFont="1" applyProtection="1">
      <protection locked="0"/>
    </xf>
    <xf numFmtId="40" fontId="13" fillId="0" borderId="0" xfId="0" applyNumberFormat="1" applyFont="1"/>
    <xf numFmtId="40" fontId="13" fillId="0" borderId="14" xfId="0" applyNumberFormat="1" applyFont="1" applyBorder="1"/>
    <xf numFmtId="40" fontId="10" fillId="0" borderId="5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5" xfId="0" applyFont="1" applyBorder="1"/>
    <xf numFmtId="0" fontId="15" fillId="0" borderId="13" xfId="0" applyFont="1" applyBorder="1"/>
    <xf numFmtId="165" fontId="10" fillId="0" borderId="0" xfId="0" applyNumberFormat="1" applyFont="1"/>
    <xf numFmtId="165" fontId="13" fillId="0" borderId="5" xfId="0" applyNumberFormat="1" applyFont="1" applyBorder="1"/>
    <xf numFmtId="0" fontId="9" fillId="0" borderId="23" xfId="0" applyFont="1" applyBorder="1"/>
    <xf numFmtId="0" fontId="9" fillId="0" borderId="24" xfId="0" applyFont="1" applyBorder="1"/>
    <xf numFmtId="164" fontId="13" fillId="0" borderId="24" xfId="1" applyNumberFormat="1" applyFont="1" applyBorder="1"/>
    <xf numFmtId="164" fontId="13" fillId="0" borderId="27" xfId="1" applyNumberFormat="1" applyFont="1" applyBorder="1"/>
    <xf numFmtId="164" fontId="13" fillId="0" borderId="26" xfId="0" applyNumberFormat="1" applyFont="1" applyBorder="1"/>
    <xf numFmtId="0" fontId="14" fillId="0" borderId="5" xfId="0" applyFont="1" applyBorder="1"/>
    <xf numFmtId="165" fontId="10" fillId="0" borderId="20" xfId="0" applyNumberFormat="1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7" xfId="0" applyFont="1" applyBorder="1"/>
    <xf numFmtId="0" fontId="10" fillId="0" borderId="22" xfId="0" applyFont="1" applyBorder="1"/>
    <xf numFmtId="165" fontId="13" fillId="0" borderId="26" xfId="1" applyFont="1" applyBorder="1"/>
    <xf numFmtId="166" fontId="18" fillId="4" borderId="11" xfId="0" applyNumberFormat="1" applyFont="1" applyFill="1" applyBorder="1" applyAlignment="1" applyProtection="1">
      <alignment horizontal="center"/>
      <protection locked="0"/>
    </xf>
    <xf numFmtId="166" fontId="19" fillId="4" borderId="12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0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4" fillId="3" borderId="0" xfId="0" applyFont="1" applyFill="1"/>
    <xf numFmtId="165" fontId="6" fillId="3" borderId="5" xfId="1" applyFont="1" applyFill="1" applyBorder="1"/>
    <xf numFmtId="0" fontId="5" fillId="3" borderId="5" xfId="0" applyFont="1" applyFill="1" applyBorder="1"/>
    <xf numFmtId="0" fontId="7" fillId="3" borderId="0" xfId="0" applyFont="1" applyFill="1"/>
    <xf numFmtId="0" fontId="10" fillId="3" borderId="6" xfId="0" applyFont="1" applyFill="1" applyBorder="1"/>
    <xf numFmtId="0" fontId="9" fillId="3" borderId="7" xfId="0" applyFont="1" applyFill="1" applyBorder="1"/>
    <xf numFmtId="0" fontId="4" fillId="3" borderId="7" xfId="0" applyFont="1" applyFill="1" applyBorder="1"/>
    <xf numFmtId="165" fontId="8" fillId="3" borderId="8" xfId="1" applyFont="1" applyFill="1" applyBorder="1"/>
    <xf numFmtId="165" fontId="23" fillId="5" borderId="15" xfId="1" applyFont="1" applyFill="1" applyBorder="1" applyProtection="1">
      <protection locked="0"/>
    </xf>
    <xf numFmtId="165" fontId="10" fillId="7" borderId="15" xfId="1" applyFont="1" applyFill="1" applyBorder="1" applyProtection="1">
      <protection locked="0"/>
    </xf>
    <xf numFmtId="165" fontId="13" fillId="7" borderId="16" xfId="0" applyNumberFormat="1" applyFont="1" applyFill="1" applyBorder="1"/>
    <xf numFmtId="165" fontId="10" fillId="8" borderId="15" xfId="1" applyFont="1" applyFill="1" applyBorder="1" applyProtection="1">
      <protection locked="0"/>
    </xf>
    <xf numFmtId="165" fontId="13" fillId="8" borderId="16" xfId="0" applyNumberFormat="1" applyFont="1" applyFill="1" applyBorder="1"/>
    <xf numFmtId="0" fontId="22" fillId="3" borderId="0" xfId="1" applyNumberFormat="1" applyFont="1" applyFill="1" applyProtection="1">
      <protection locked="0"/>
    </xf>
    <xf numFmtId="0" fontId="10" fillId="6" borderId="13" xfId="0" applyFont="1" applyFill="1" applyBorder="1"/>
    <xf numFmtId="0" fontId="0" fillId="8" borderId="4" xfId="0" applyFill="1" applyBorder="1"/>
    <xf numFmtId="0" fontId="1" fillId="0" borderId="14" xfId="0" applyFont="1" applyBorder="1"/>
    <xf numFmtId="0" fontId="0" fillId="5" borderId="4" xfId="0" applyFill="1" applyBorder="1"/>
    <xf numFmtId="0" fontId="0" fillId="7" borderId="4" xfId="0" applyFill="1" applyBorder="1"/>
    <xf numFmtId="165" fontId="10" fillId="9" borderId="15" xfId="1" applyFont="1" applyFill="1" applyBorder="1" applyProtection="1">
      <protection locked="0"/>
    </xf>
    <xf numFmtId="165" fontId="13" fillId="9" borderId="16" xfId="0" applyNumberFormat="1" applyFont="1" applyFill="1" applyBorder="1"/>
    <xf numFmtId="0" fontId="0" fillId="6" borderId="4" xfId="0" applyFill="1" applyBorder="1"/>
    <xf numFmtId="0" fontId="0" fillId="9" borderId="6" xfId="0" applyFill="1" applyBorder="1"/>
    <xf numFmtId="0" fontId="1" fillId="0" borderId="22" xfId="0" applyFont="1" applyBorder="1"/>
    <xf numFmtId="165" fontId="10" fillId="6" borderId="19" xfId="1" applyFont="1" applyFill="1" applyBorder="1" applyProtection="1">
      <protection locked="0"/>
    </xf>
    <xf numFmtId="165" fontId="13" fillId="6" borderId="16" xfId="0" applyNumberFormat="1" applyFont="1" applyFill="1" applyBorder="1"/>
    <xf numFmtId="165" fontId="4" fillId="10" borderId="15" xfId="1" applyFont="1" applyFill="1" applyBorder="1" applyProtection="1">
      <protection locked="0"/>
    </xf>
    <xf numFmtId="0" fontId="1" fillId="3" borderId="0" xfId="0" applyFont="1" applyFill="1"/>
    <xf numFmtId="0" fontId="0" fillId="11" borderId="0" xfId="0" applyFill="1" applyAlignment="1">
      <alignment horizontal="right"/>
    </xf>
    <xf numFmtId="0" fontId="0" fillId="11" borderId="0" xfId="0" applyFill="1"/>
    <xf numFmtId="167" fontId="0" fillId="11" borderId="0" xfId="0" applyNumberFormat="1" applyFill="1"/>
    <xf numFmtId="0" fontId="0" fillId="12" borderId="0" xfId="0" applyFill="1" applyAlignment="1">
      <alignment horizontal="right"/>
    </xf>
    <xf numFmtId="0" fontId="0" fillId="12" borderId="0" xfId="0" applyFill="1"/>
    <xf numFmtId="167" fontId="0" fillId="12" borderId="0" xfId="0" applyNumberFormat="1" applyFill="1"/>
    <xf numFmtId="0" fontId="0" fillId="0" borderId="14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22" xfId="0" applyBorder="1"/>
    <xf numFmtId="0" fontId="0" fillId="2" borderId="2" xfId="0" applyFill="1" applyBorder="1"/>
    <xf numFmtId="0" fontId="0" fillId="2" borderId="28" xfId="0" applyFill="1" applyBorder="1"/>
    <xf numFmtId="0" fontId="1" fillId="0" borderId="0" xfId="0" applyFont="1"/>
    <xf numFmtId="0" fontId="10" fillId="0" borderId="0" xfId="0" applyFont="1" applyFill="1"/>
    <xf numFmtId="0" fontId="0" fillId="0" borderId="0" xfId="0" applyFill="1"/>
    <xf numFmtId="0" fontId="0" fillId="13" borderId="0" xfId="0" applyFill="1"/>
    <xf numFmtId="0" fontId="10" fillId="14" borderId="0" xfId="0" applyFont="1" applyFill="1"/>
    <xf numFmtId="0" fontId="0" fillId="14" borderId="0" xfId="0" applyFill="1"/>
    <xf numFmtId="0" fontId="9" fillId="14" borderId="0" xfId="0" applyFont="1" applyFill="1" applyAlignment="1">
      <alignment horizontal="right"/>
    </xf>
    <xf numFmtId="165" fontId="10" fillId="14" borderId="0" xfId="0" applyNumberFormat="1" applyFont="1" applyFill="1"/>
    <xf numFmtId="165" fontId="10" fillId="14" borderId="2" xfId="0" applyNumberFormat="1" applyFont="1" applyFill="1" applyBorder="1"/>
    <xf numFmtId="44" fontId="9" fillId="14" borderId="2" xfId="0" applyNumberFormat="1" applyFont="1" applyFill="1" applyBorder="1"/>
    <xf numFmtId="0" fontId="10" fillId="13" borderId="0" xfId="0" applyFont="1" applyFill="1"/>
    <xf numFmtId="0" fontId="9" fillId="13" borderId="0" xfId="0" applyFont="1" applyFill="1" applyAlignment="1">
      <alignment horizontal="left"/>
    </xf>
    <xf numFmtId="0" fontId="10" fillId="13" borderId="0" xfId="0" applyFont="1" applyFill="1" applyAlignment="1">
      <alignment horizontal="center"/>
    </xf>
    <xf numFmtId="165" fontId="10" fillId="13" borderId="0" xfId="0" applyNumberFormat="1" applyFont="1" applyFill="1"/>
    <xf numFmtId="9" fontId="10" fillId="13" borderId="0" xfId="2" applyFont="1" applyFill="1"/>
    <xf numFmtId="0" fontId="10" fillId="13" borderId="0" xfId="0" applyFont="1" applyFill="1" applyAlignment="1">
      <alignment horizontal="right"/>
    </xf>
    <xf numFmtId="165" fontId="10" fillId="13" borderId="2" xfId="0" applyNumberFormat="1" applyFont="1" applyFill="1" applyBorder="1"/>
    <xf numFmtId="44" fontId="10" fillId="13" borderId="0" xfId="0" applyNumberFormat="1" applyFont="1" applyFill="1"/>
    <xf numFmtId="0" fontId="10" fillId="13" borderId="2" xfId="0" applyFont="1" applyFill="1" applyBorder="1"/>
    <xf numFmtId="0" fontId="9" fillId="13" borderId="0" xfId="0" applyFont="1" applyFill="1" applyAlignment="1">
      <alignment horizontal="right"/>
    </xf>
    <xf numFmtId="44" fontId="9" fillId="13" borderId="2" xfId="0" applyNumberFormat="1" applyFont="1" applyFill="1" applyBorder="1"/>
    <xf numFmtId="0" fontId="0" fillId="3" borderId="1" xfId="0" applyFill="1" applyBorder="1"/>
    <xf numFmtId="0" fontId="10" fillId="3" borderId="2" xfId="0" applyFont="1" applyFill="1" applyBorder="1" applyAlignment="1">
      <alignment horizontal="right"/>
    </xf>
    <xf numFmtId="165" fontId="10" fillId="3" borderId="2" xfId="0" applyNumberFormat="1" applyFont="1" applyFill="1" applyBorder="1"/>
    <xf numFmtId="0" fontId="0" fillId="3" borderId="28" xfId="0" applyFill="1" applyBorder="1"/>
    <xf numFmtId="0" fontId="0" fillId="3" borderId="4" xfId="0" applyFill="1" applyBorder="1"/>
    <xf numFmtId="0" fontId="0" fillId="3" borderId="0" xfId="0" applyFill="1" applyBorder="1"/>
    <xf numFmtId="0" fontId="10" fillId="3" borderId="0" xfId="0" applyFont="1" applyFill="1" applyBorder="1" applyAlignment="1">
      <alignment horizontal="right"/>
    </xf>
    <xf numFmtId="44" fontId="10" fillId="3" borderId="0" xfId="0" applyNumberFormat="1" applyFont="1" applyFill="1" applyBorder="1"/>
    <xf numFmtId="0" fontId="0" fillId="3" borderId="14" xfId="0" applyFill="1" applyBorder="1"/>
    <xf numFmtId="0" fontId="10" fillId="3" borderId="0" xfId="0" applyFont="1" applyFill="1" applyBorder="1"/>
    <xf numFmtId="44" fontId="0" fillId="3" borderId="28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22" xfId="0" applyFill="1" applyBorder="1"/>
    <xf numFmtId="0" fontId="10" fillId="3" borderId="1" xfId="0" applyFont="1" applyFill="1" applyBorder="1"/>
    <xf numFmtId="0" fontId="10" fillId="3" borderId="28" xfId="0" applyFont="1" applyFill="1" applyBorder="1"/>
    <xf numFmtId="0" fontId="10" fillId="3" borderId="14" xfId="0" applyFont="1" applyFill="1" applyBorder="1"/>
    <xf numFmtId="9" fontId="10" fillId="3" borderId="6" xfId="2" applyFont="1" applyFill="1" applyBorder="1"/>
    <xf numFmtId="44" fontId="10" fillId="3" borderId="22" xfId="0" applyNumberFormat="1" applyFont="1" applyFill="1" applyBorder="1"/>
    <xf numFmtId="0" fontId="3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left" vertical="top" wrapText="1"/>
    </xf>
    <xf numFmtId="0" fontId="10" fillId="13" borderId="0" xfId="0" applyFont="1" applyFill="1" applyAlignment="1">
      <alignment vertical="top"/>
    </xf>
    <xf numFmtId="0" fontId="4" fillId="15" borderId="0" xfId="0" applyFont="1" applyFill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7D98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émie Roy" id="{A94B8D14-1373-44D9-98B5-4D02F18749D6}" userId="S::nroy@developpementvs.com::02825ecc-254c-4536-ae8b-5bc578ec1cbe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29" dT="2019-07-11T18:48:16.83" personId="{A94B8D14-1373-44D9-98B5-4D02F18749D6}" id="{82AA053F-46D0-40B3-8EA2-0CD6EB90416F}">
    <text>période d'ammortissement à valider, s'il y a lieu</text>
  </threadedComment>
  <threadedComment ref="U29" dT="2019-07-11T18:48:44.89" personId="{A94B8D14-1373-44D9-98B5-4D02F18749D6}" id="{1ABEBBE1-1C1B-4540-A41A-F94C867C66A0}">
    <text>période d'ammortissement à valider, en tenant compte du demi taux pour la 1e année</text>
  </threadedComment>
  <threadedComment ref="A38" dT="2019-07-11T18:53:08.00" personId="{A94B8D14-1373-44D9-98B5-4D02F18749D6}" id="{5FF563C3-3DCE-4B99-8E53-71BDDE68ACAC}">
    <text>50% de la dépense et maximum annuel</text>
  </threadedComment>
  <threadedComment ref="U52" dT="2019-07-11T18:50:34.03" personId="{A94B8D14-1373-44D9-98B5-4D02F18749D6}" id="{85714CCA-85AD-46A7-9E7D-7E5F7D197DEB}">
    <text>taux à valider, surtout en fonction de la CSSST</text>
  </threadedComment>
  <threadedComment ref="U54" dT="2019-07-11T18:49:19.19" personId="{A94B8D14-1373-44D9-98B5-4D02F18749D6}" id="{6B1F31DA-76A3-4BE2-AED3-8B3337099691}">
    <text>Si véhicule de compagnie</text>
  </threadedComment>
  <threadedComment ref="T70" dT="2019-07-11T18:51:19.65" personId="{A94B8D14-1373-44D9-98B5-4D02F18749D6}" id="{80BC9971-6C60-43BE-B8FD-61CB21C1089B}">
    <text>taux d'imposition à valider en fonction de la forme d'entreprise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zoomScale="90" zoomScaleNormal="90" workbookViewId="0">
      <selection activeCell="T30" sqref="T30"/>
    </sheetView>
  </sheetViews>
  <sheetFormatPr baseColWidth="10" defaultRowHeight="12.75" x14ac:dyDescent="0.2"/>
  <cols>
    <col min="1" max="1" width="1.42578125" customWidth="1"/>
    <col min="2" max="2" width="4.85546875" customWidth="1"/>
    <col min="3" max="3" width="6" customWidth="1"/>
    <col min="5" max="5" width="7.7109375" customWidth="1"/>
    <col min="6" max="6" width="6.7109375" customWidth="1"/>
    <col min="7" max="7" width="0" hidden="1" customWidth="1"/>
    <col min="8" max="8" width="13.85546875" bestFit="1" customWidth="1"/>
    <col min="9" max="9" width="12.5703125" customWidth="1"/>
    <col min="10" max="10" width="5.7109375" customWidth="1"/>
    <col min="11" max="11" width="5.85546875" customWidth="1"/>
    <col min="12" max="12" width="2.140625" customWidth="1"/>
    <col min="14" max="14" width="4.42578125" customWidth="1"/>
    <col min="15" max="15" width="5.42578125" customWidth="1"/>
    <col min="16" max="16" width="5" customWidth="1"/>
    <col min="17" max="17" width="13.85546875" bestFit="1" customWidth="1"/>
    <col min="18" max="18" width="14.42578125" bestFit="1" customWidth="1"/>
  </cols>
  <sheetData>
    <row r="1" spans="1:18" ht="39.75" customHeight="1" x14ac:dyDescent="0.3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4.25" x14ac:dyDescent="0.3">
      <c r="A2" s="3"/>
      <c r="C2" s="1"/>
      <c r="D2" s="1"/>
      <c r="E2" s="1"/>
      <c r="F2" s="1"/>
      <c r="G2" s="1"/>
      <c r="H2" s="1"/>
      <c r="I2" s="1"/>
    </row>
    <row r="3" spans="1:18" ht="20.25" x14ac:dyDescent="0.3">
      <c r="B3" s="133" t="s">
        <v>0</v>
      </c>
      <c r="C3" s="133"/>
      <c r="D3" s="133"/>
      <c r="E3" s="133"/>
      <c r="F3" s="133"/>
      <c r="G3" s="133"/>
      <c r="H3" s="133"/>
      <c r="I3" s="133"/>
    </row>
    <row r="4" spans="1:18" ht="13.5" x14ac:dyDescent="0.25">
      <c r="B4" s="44" t="s">
        <v>1</v>
      </c>
      <c r="C4" s="45"/>
      <c r="D4" s="45"/>
      <c r="E4" s="45"/>
      <c r="F4" s="46"/>
      <c r="G4" s="46"/>
      <c r="H4" s="46"/>
      <c r="I4" s="47"/>
      <c r="K4" s="44" t="s">
        <v>15</v>
      </c>
      <c r="L4" s="45"/>
      <c r="M4" s="45"/>
      <c r="N4" s="45"/>
      <c r="O4" s="45"/>
      <c r="P4" s="46"/>
      <c r="Q4" s="46"/>
      <c r="R4" s="47"/>
    </row>
    <row r="5" spans="1:18" ht="13.5" x14ac:dyDescent="0.25">
      <c r="B5" s="48"/>
      <c r="C5" s="14"/>
      <c r="D5" s="14"/>
      <c r="E5" s="14"/>
      <c r="F5" s="49"/>
      <c r="G5" s="49"/>
      <c r="H5" s="49"/>
      <c r="I5" s="50"/>
      <c r="K5" s="48"/>
      <c r="L5" s="14"/>
      <c r="M5" s="14"/>
      <c r="N5" s="14"/>
      <c r="O5" s="14"/>
      <c r="P5" s="49"/>
      <c r="Q5" s="49"/>
      <c r="R5" s="50"/>
    </row>
    <row r="6" spans="1:18" ht="13.5" x14ac:dyDescent="0.25">
      <c r="B6" s="48"/>
      <c r="C6" s="13" t="s">
        <v>2</v>
      </c>
      <c r="D6" s="13"/>
      <c r="E6" s="13"/>
      <c r="F6" s="51"/>
      <c r="G6" s="51"/>
      <c r="H6" s="51"/>
      <c r="I6" s="52">
        <f>H7+H8</f>
        <v>0</v>
      </c>
      <c r="K6" s="48"/>
      <c r="L6" s="13" t="s">
        <v>16</v>
      </c>
      <c r="M6" s="13"/>
      <c r="N6" s="13"/>
      <c r="O6" s="13"/>
      <c r="P6" s="51"/>
      <c r="Q6" s="51"/>
      <c r="R6" s="52">
        <f>SUM(Q7:Q11)</f>
        <v>0</v>
      </c>
    </row>
    <row r="7" spans="1:18" ht="13.5" x14ac:dyDescent="0.25">
      <c r="B7" s="48"/>
      <c r="C7" s="14"/>
      <c r="D7" s="14" t="s">
        <v>3</v>
      </c>
      <c r="E7" s="14"/>
      <c r="F7" s="49"/>
      <c r="G7" s="49"/>
      <c r="H7" s="77">
        <v>0</v>
      </c>
      <c r="I7" s="53"/>
      <c r="K7" s="48"/>
      <c r="L7" s="14"/>
      <c r="M7" s="14"/>
      <c r="N7" s="14"/>
      <c r="O7" s="14"/>
      <c r="P7" s="49"/>
      <c r="Q7" s="64"/>
      <c r="R7" s="53"/>
    </row>
    <row r="8" spans="1:18" ht="13.5" x14ac:dyDescent="0.25">
      <c r="B8" s="48"/>
      <c r="C8" s="14"/>
      <c r="D8" s="14" t="s">
        <v>4</v>
      </c>
      <c r="E8" s="14"/>
      <c r="F8" s="49"/>
      <c r="G8" s="49"/>
      <c r="H8" s="77">
        <v>0</v>
      </c>
      <c r="I8" s="53"/>
      <c r="K8" s="48"/>
      <c r="L8" s="14"/>
      <c r="M8" s="14" t="s">
        <v>60</v>
      </c>
      <c r="N8" s="14"/>
      <c r="O8" s="14"/>
      <c r="P8" s="49"/>
      <c r="Q8" s="77">
        <v>0</v>
      </c>
      <c r="R8" s="53"/>
    </row>
    <row r="9" spans="1:18" ht="13.5" x14ac:dyDescent="0.25">
      <c r="B9" s="48"/>
      <c r="C9" s="14"/>
      <c r="D9" s="14"/>
      <c r="E9" s="14"/>
      <c r="F9" s="49"/>
      <c r="G9" s="49"/>
      <c r="H9" s="78"/>
      <c r="I9" s="53"/>
      <c r="K9" s="48"/>
      <c r="L9" s="14"/>
      <c r="M9" s="14" t="s">
        <v>61</v>
      </c>
      <c r="N9" s="14"/>
      <c r="O9" s="14"/>
      <c r="P9" s="49"/>
      <c r="Q9" s="77">
        <v>0</v>
      </c>
      <c r="R9" s="53"/>
    </row>
    <row r="10" spans="1:18" ht="13.5" x14ac:dyDescent="0.25">
      <c r="B10" s="48"/>
      <c r="C10" s="13" t="s">
        <v>5</v>
      </c>
      <c r="D10" s="13"/>
      <c r="E10" s="13"/>
      <c r="F10" s="51"/>
      <c r="G10" s="51"/>
      <c r="H10" s="51"/>
      <c r="I10" s="52">
        <f>SUM(H11:H17)</f>
        <v>0</v>
      </c>
      <c r="K10" s="48"/>
      <c r="L10" s="14"/>
      <c r="M10" s="14" t="s">
        <v>62</v>
      </c>
      <c r="N10" s="14"/>
      <c r="O10" s="14"/>
      <c r="P10" s="49"/>
      <c r="Q10" s="77">
        <v>0</v>
      </c>
      <c r="R10" s="53"/>
    </row>
    <row r="11" spans="1:18" ht="13.5" x14ac:dyDescent="0.25">
      <c r="B11" s="48"/>
      <c r="C11" s="14"/>
      <c r="D11" s="14" t="s">
        <v>6</v>
      </c>
      <c r="E11" s="14"/>
      <c r="F11" s="49"/>
      <c r="G11" s="49"/>
      <c r="H11" s="77"/>
      <c r="I11" s="53"/>
      <c r="K11" s="48"/>
      <c r="L11" s="14"/>
      <c r="M11" s="14" t="s">
        <v>17</v>
      </c>
      <c r="N11" s="14"/>
      <c r="O11" s="14"/>
      <c r="P11" s="49"/>
      <c r="Q11" s="77">
        <v>0</v>
      </c>
      <c r="R11" s="53"/>
    </row>
    <row r="12" spans="1:18" ht="13.5" x14ac:dyDescent="0.25">
      <c r="B12" s="48"/>
      <c r="C12" s="14"/>
      <c r="D12" s="14" t="s">
        <v>7</v>
      </c>
      <c r="E12" s="14"/>
      <c r="F12" s="49"/>
      <c r="G12" s="49"/>
      <c r="H12" s="77">
        <v>0</v>
      </c>
      <c r="I12" s="53"/>
      <c r="K12" s="48"/>
      <c r="L12" s="14"/>
      <c r="M12" s="14"/>
      <c r="N12" s="14"/>
      <c r="O12" s="14"/>
      <c r="P12" s="49"/>
      <c r="Q12" s="78"/>
      <c r="R12" s="53"/>
    </row>
    <row r="13" spans="1:18" ht="13.5" x14ac:dyDescent="0.25">
      <c r="B13" s="48"/>
      <c r="C13" s="14"/>
      <c r="D13" s="14" t="s">
        <v>8</v>
      </c>
      <c r="E13" s="14"/>
      <c r="F13" s="49"/>
      <c r="G13" s="49"/>
      <c r="H13" s="77">
        <v>0</v>
      </c>
      <c r="I13" s="53"/>
      <c r="K13" s="48"/>
      <c r="L13" s="14"/>
      <c r="M13" s="14"/>
      <c r="N13" s="14"/>
      <c r="O13" s="14"/>
      <c r="P13" s="49"/>
      <c r="Q13" s="78"/>
      <c r="R13" s="53"/>
    </row>
    <row r="14" spans="1:18" ht="13.5" x14ac:dyDescent="0.25">
      <c r="B14" s="48"/>
      <c r="C14" s="14"/>
      <c r="D14" s="14" t="s">
        <v>9</v>
      </c>
      <c r="E14" s="14"/>
      <c r="F14" s="49"/>
      <c r="G14" s="49"/>
      <c r="H14" s="77">
        <v>0</v>
      </c>
      <c r="I14" s="53"/>
      <c r="K14" s="48"/>
      <c r="L14" s="13" t="s">
        <v>18</v>
      </c>
      <c r="M14" s="13"/>
      <c r="N14" s="13"/>
      <c r="O14" s="13"/>
      <c r="P14" s="51"/>
      <c r="Q14" s="51"/>
      <c r="R14" s="52">
        <f>SUM(Q15:Q16)</f>
        <v>0</v>
      </c>
    </row>
    <row r="15" spans="1:18" ht="13.5" x14ac:dyDescent="0.25">
      <c r="B15" s="48"/>
      <c r="C15" s="14"/>
      <c r="D15" s="14" t="s">
        <v>10</v>
      </c>
      <c r="E15" s="14"/>
      <c r="F15" s="49"/>
      <c r="G15" s="49"/>
      <c r="H15" s="77">
        <v>0</v>
      </c>
      <c r="I15" s="53"/>
      <c r="K15" s="48"/>
      <c r="L15" s="14"/>
      <c r="M15" s="14" t="s">
        <v>19</v>
      </c>
      <c r="N15" s="14"/>
      <c r="O15" s="14"/>
      <c r="P15" s="49"/>
      <c r="Q15" s="77">
        <v>0</v>
      </c>
      <c r="R15" s="53"/>
    </row>
    <row r="16" spans="1:18" ht="13.5" x14ac:dyDescent="0.25">
      <c r="B16" s="48"/>
      <c r="C16" s="14"/>
      <c r="D16" s="14" t="s">
        <v>11</v>
      </c>
      <c r="E16" s="14"/>
      <c r="F16" s="49"/>
      <c r="G16" s="49"/>
      <c r="H16" s="77">
        <v>0</v>
      </c>
      <c r="I16" s="53"/>
      <c r="K16" s="48"/>
      <c r="L16" s="14"/>
      <c r="M16" s="14" t="s">
        <v>20</v>
      </c>
      <c r="N16" s="14"/>
      <c r="O16" s="14"/>
      <c r="P16" s="49"/>
      <c r="Q16" s="77"/>
      <c r="R16" s="53"/>
    </row>
    <row r="17" spans="2:18" ht="13.5" x14ac:dyDescent="0.25">
      <c r="B17" s="48"/>
      <c r="C17" s="14"/>
      <c r="D17" s="14" t="s">
        <v>12</v>
      </c>
      <c r="E17" s="14"/>
      <c r="F17" s="49"/>
      <c r="G17" s="49"/>
      <c r="H17" s="77">
        <v>0</v>
      </c>
      <c r="I17" s="53"/>
      <c r="K17" s="48"/>
      <c r="L17" s="14"/>
      <c r="M17" s="14"/>
      <c r="N17" s="14"/>
      <c r="O17" s="14"/>
      <c r="P17" s="49"/>
      <c r="Q17" s="54"/>
      <c r="R17" s="53"/>
    </row>
    <row r="18" spans="2:18" ht="13.5" x14ac:dyDescent="0.25">
      <c r="B18" s="48"/>
      <c r="C18" s="14"/>
      <c r="D18" s="14"/>
      <c r="E18" s="14"/>
      <c r="F18" s="49"/>
      <c r="G18" s="49"/>
      <c r="H18" s="78"/>
      <c r="I18" s="53"/>
      <c r="K18" s="48"/>
      <c r="L18" s="14"/>
      <c r="M18" s="14"/>
      <c r="N18" s="14"/>
      <c r="O18" s="14"/>
      <c r="P18" s="49"/>
      <c r="Q18" s="49"/>
      <c r="R18" s="53"/>
    </row>
    <row r="19" spans="2:18" ht="15" x14ac:dyDescent="0.25">
      <c r="B19" s="48"/>
      <c r="C19" s="13" t="s">
        <v>13</v>
      </c>
      <c r="D19" s="13"/>
      <c r="E19" s="13"/>
      <c r="F19" s="51"/>
      <c r="G19" s="51"/>
      <c r="H19" s="51"/>
      <c r="I19" s="52">
        <f>SUM(H20:H22)</f>
        <v>0</v>
      </c>
      <c r="K19" s="55"/>
      <c r="L19" s="56"/>
      <c r="M19" s="56" t="s">
        <v>21</v>
      </c>
      <c r="N19" s="56"/>
      <c r="O19" s="56"/>
      <c r="P19" s="57"/>
      <c r="Q19" s="57"/>
      <c r="R19" s="58">
        <f>R14+R6</f>
        <v>0</v>
      </c>
    </row>
    <row r="20" spans="2:18" ht="13.5" x14ac:dyDescent="0.25">
      <c r="B20" s="48"/>
      <c r="C20" s="14"/>
      <c r="D20" s="14" t="s">
        <v>78</v>
      </c>
      <c r="E20" s="14"/>
      <c r="F20" s="49"/>
      <c r="G20" s="49"/>
      <c r="H20" s="77">
        <v>0</v>
      </c>
      <c r="I20" s="53"/>
    </row>
    <row r="21" spans="2:18" ht="13.5" x14ac:dyDescent="0.25">
      <c r="B21" s="48"/>
      <c r="C21" s="14"/>
      <c r="D21" s="14" t="s">
        <v>79</v>
      </c>
      <c r="E21" s="14"/>
      <c r="F21" s="49"/>
      <c r="G21" s="49"/>
      <c r="H21" s="77">
        <v>0</v>
      </c>
      <c r="I21" s="53"/>
    </row>
    <row r="22" spans="2:18" ht="13.5" x14ac:dyDescent="0.25">
      <c r="B22" s="48"/>
      <c r="C22" s="14"/>
      <c r="D22" s="14" t="s">
        <v>80</v>
      </c>
      <c r="E22" s="14"/>
      <c r="F22" s="49"/>
      <c r="G22" s="49"/>
      <c r="H22" s="77">
        <v>0</v>
      </c>
      <c r="I22" s="53"/>
    </row>
    <row r="23" spans="2:18" ht="13.5" x14ac:dyDescent="0.25">
      <c r="B23" s="48"/>
      <c r="C23" s="14"/>
      <c r="D23" s="14"/>
      <c r="E23" s="14"/>
      <c r="F23" s="49"/>
      <c r="G23" s="49"/>
      <c r="H23" s="49"/>
      <c r="I23" s="53"/>
    </row>
    <row r="24" spans="2:18" ht="45" x14ac:dyDescent="0.6">
      <c r="B24" s="55"/>
      <c r="C24" s="15"/>
      <c r="D24" s="56" t="s">
        <v>14</v>
      </c>
      <c r="E24" s="56"/>
      <c r="F24" s="57"/>
      <c r="G24" s="57"/>
      <c r="H24" s="57"/>
      <c r="I24" s="58">
        <f>I6+I10+I19</f>
        <v>0</v>
      </c>
      <c r="K24" s="6"/>
      <c r="L24" s="6"/>
      <c r="M24" s="6"/>
      <c r="N24" s="6"/>
      <c r="O24" s="6"/>
      <c r="P24" s="6"/>
      <c r="Q24" s="6"/>
      <c r="R24" s="6"/>
    </row>
    <row r="30" spans="2:18" ht="45" x14ac:dyDescent="0.6">
      <c r="B30" s="135" t="str">
        <f>IF(I24-R19=0,"","ATTENTION COÛT ET FINANCEMENT NON EQUILIBRÉS")</f>
        <v/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</sheetData>
  <mergeCells count="3">
    <mergeCell ref="B3:I3"/>
    <mergeCell ref="A1:R1"/>
    <mergeCell ref="B30:R30"/>
  </mergeCells>
  <phoneticPr fontId="0" type="noConversion"/>
  <pageMargins left="0.25" right="0.25" top="0.75" bottom="0.75" header="0.3" footer="0.3"/>
  <pageSetup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70"/>
  <sheetViews>
    <sheetView workbookViewId="0">
      <selection activeCell="C35" sqref="C35"/>
    </sheetView>
  </sheetViews>
  <sheetFormatPr baseColWidth="10" defaultRowHeight="13.5" x14ac:dyDescent="0.25"/>
  <cols>
    <col min="1" max="1" width="31.85546875" customWidth="1"/>
    <col min="2" max="2" width="1.85546875" hidden="1" customWidth="1"/>
    <col min="11" max="11" width="12.28515625" bestFit="1" customWidth="1"/>
    <col min="14" max="14" width="12.85546875" bestFit="1" customWidth="1"/>
    <col min="15" max="15" width="15.7109375" customWidth="1"/>
    <col min="17" max="17" width="18.7109375" style="5" customWidth="1"/>
    <col min="18" max="18" width="16.85546875" customWidth="1"/>
    <col min="19" max="19" width="4.7109375" customWidth="1"/>
    <col min="20" max="20" width="8.85546875" customWidth="1"/>
    <col min="21" max="21" width="31.85546875" customWidth="1"/>
    <col min="24" max="24" width="9.85546875" customWidth="1"/>
  </cols>
  <sheetData>
    <row r="2" spans="1:24" x14ac:dyDescent="0.25">
      <c r="G2" s="137" t="s">
        <v>64</v>
      </c>
      <c r="H2" s="138"/>
      <c r="I2" s="91"/>
      <c r="J2" s="91"/>
      <c r="K2" s="92"/>
    </row>
    <row r="3" spans="1:24" x14ac:dyDescent="0.25">
      <c r="G3" s="66"/>
      <c r="H3" s="67" t="s">
        <v>67</v>
      </c>
      <c r="K3" s="85"/>
    </row>
    <row r="4" spans="1:24" x14ac:dyDescent="0.25">
      <c r="G4" s="68"/>
      <c r="H4" s="67" t="s">
        <v>65</v>
      </c>
      <c r="K4" s="85"/>
    </row>
    <row r="5" spans="1:24" x14ac:dyDescent="0.25">
      <c r="G5" s="69"/>
      <c r="H5" s="67" t="s">
        <v>66</v>
      </c>
      <c r="K5" s="85"/>
    </row>
    <row r="6" spans="1:24" x14ac:dyDescent="0.25">
      <c r="G6" s="72"/>
      <c r="H6" s="67" t="s">
        <v>68</v>
      </c>
      <c r="I6" s="86"/>
      <c r="J6" s="87"/>
      <c r="K6" s="85"/>
    </row>
    <row r="7" spans="1:24" x14ac:dyDescent="0.25">
      <c r="G7" s="73"/>
      <c r="H7" s="74" t="s">
        <v>72</v>
      </c>
      <c r="I7" s="88"/>
      <c r="J7" s="89"/>
      <c r="K7" s="90"/>
    </row>
    <row r="8" spans="1:24" x14ac:dyDescent="0.25">
      <c r="Q8" s="5" t="s">
        <v>90</v>
      </c>
      <c r="U8" s="93" t="s">
        <v>91</v>
      </c>
    </row>
    <row r="9" spans="1:24" ht="18" customHeight="1" x14ac:dyDescent="0.25">
      <c r="A9" s="142" t="s">
        <v>45</v>
      </c>
      <c r="B9" s="142"/>
      <c r="C9" s="14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4" ht="19.5" x14ac:dyDescent="0.25">
      <c r="A10" s="4" t="s">
        <v>99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136" t="s">
        <v>53</v>
      </c>
      <c r="R10" s="136"/>
      <c r="U10" s="136" t="s">
        <v>87</v>
      </c>
      <c r="V10" s="139"/>
      <c r="W10" s="139"/>
      <c r="X10" s="139"/>
    </row>
    <row r="11" spans="1:24" ht="10.5" customHeight="1" thickBot="1" x14ac:dyDescent="0.3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97"/>
      <c r="R11" s="98"/>
      <c r="U11" s="103"/>
      <c r="V11" s="103"/>
      <c r="W11" s="103"/>
      <c r="X11" s="103"/>
    </row>
    <row r="12" spans="1:24" ht="14.25" thickBot="1" x14ac:dyDescent="0.3">
      <c r="A12" s="16"/>
      <c r="B12" s="17"/>
      <c r="C12" s="42" t="s">
        <v>44</v>
      </c>
      <c r="D12" s="42" t="s">
        <v>44</v>
      </c>
      <c r="E12" s="42" t="s">
        <v>44</v>
      </c>
      <c r="F12" s="42" t="s">
        <v>44</v>
      </c>
      <c r="G12" s="42" t="s">
        <v>44</v>
      </c>
      <c r="H12" s="42" t="s">
        <v>44</v>
      </c>
      <c r="I12" s="42" t="s">
        <v>44</v>
      </c>
      <c r="J12" s="42" t="s">
        <v>44</v>
      </c>
      <c r="K12" s="42" t="s">
        <v>44</v>
      </c>
      <c r="L12" s="42" t="s">
        <v>44</v>
      </c>
      <c r="M12" s="42" t="s">
        <v>44</v>
      </c>
      <c r="N12" s="42" t="s">
        <v>44</v>
      </c>
      <c r="O12" s="43" t="s">
        <v>38</v>
      </c>
      <c r="Q12" s="97"/>
      <c r="R12" s="98"/>
      <c r="U12" s="103"/>
      <c r="V12" s="103"/>
      <c r="W12" s="103"/>
      <c r="X12" s="103"/>
    </row>
    <row r="13" spans="1:24" ht="14.25" thickTop="1" x14ac:dyDescent="0.25">
      <c r="A13" s="18" t="s">
        <v>22</v>
      </c>
      <c r="B13" s="19"/>
      <c r="C13" s="20">
        <v>0</v>
      </c>
      <c r="D13" s="21">
        <f>C62</f>
        <v>0</v>
      </c>
      <c r="E13" s="21">
        <f t="shared" ref="E13:N13" si="0">D62</f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2">
        <f t="shared" si="0"/>
        <v>0</v>
      </c>
      <c r="O13" s="23"/>
      <c r="Q13" s="97"/>
      <c r="R13" s="98"/>
      <c r="U13" s="103"/>
      <c r="V13" s="103"/>
      <c r="W13" s="103"/>
      <c r="X13" s="103"/>
    </row>
    <row r="14" spans="1:24" x14ac:dyDescent="0.25">
      <c r="A14" s="2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5"/>
      <c r="O14" s="26"/>
      <c r="Q14" s="97"/>
      <c r="R14" s="98"/>
      <c r="U14" s="103"/>
      <c r="V14" s="103"/>
      <c r="W14" s="103"/>
      <c r="X14" s="103"/>
    </row>
    <row r="15" spans="1:24" x14ac:dyDescent="0.25">
      <c r="A15" s="27" t="s">
        <v>70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5"/>
      <c r="O15" s="26"/>
      <c r="Q15" s="99" t="s">
        <v>47</v>
      </c>
      <c r="R15" s="98"/>
      <c r="U15" s="104" t="s">
        <v>47</v>
      </c>
      <c r="V15" s="103"/>
      <c r="W15" s="103"/>
      <c r="X15" s="105"/>
    </row>
    <row r="16" spans="1:24" x14ac:dyDescent="0.25">
      <c r="A16" s="24" t="s">
        <v>40</v>
      </c>
      <c r="B16" s="5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>
        <f>SUM(C16:N16)</f>
        <v>0</v>
      </c>
      <c r="P16" s="2"/>
      <c r="Q16" s="100">
        <f>O16</f>
        <v>0</v>
      </c>
      <c r="R16" s="98"/>
      <c r="U16" s="103" t="str">
        <f>A16</f>
        <v>Vente (item 1)</v>
      </c>
      <c r="V16" s="106">
        <f>O16</f>
        <v>0</v>
      </c>
      <c r="W16" s="103"/>
      <c r="X16" s="107" t="e">
        <f>V16/W22</f>
        <v>#DIV/0!</v>
      </c>
    </row>
    <row r="17" spans="1:29" x14ac:dyDescent="0.25">
      <c r="A17" s="24" t="s">
        <v>41</v>
      </c>
      <c r="B17" s="5"/>
      <c r="C17" s="7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8">
        <f t="shared" ref="O17:O25" si="1">SUM(C17:N17)</f>
        <v>0</v>
      </c>
      <c r="Q17" s="100">
        <f>O17</f>
        <v>0</v>
      </c>
      <c r="R17" s="98"/>
      <c r="U17" s="103" t="str">
        <f>A17</f>
        <v>Vente (item 2)</v>
      </c>
      <c r="V17" s="106">
        <f>O17</f>
        <v>0</v>
      </c>
      <c r="W17" s="103"/>
      <c r="X17" s="107" t="e">
        <f>V17/W22</f>
        <v>#DIV/0!</v>
      </c>
    </row>
    <row r="18" spans="1:29" x14ac:dyDescent="0.25">
      <c r="A18" s="24" t="s">
        <v>42</v>
      </c>
      <c r="B18" s="5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f t="shared" si="1"/>
        <v>0</v>
      </c>
      <c r="Q18" s="100">
        <f>O18</f>
        <v>0</v>
      </c>
      <c r="R18" s="98"/>
      <c r="U18" s="103" t="str">
        <f>A18</f>
        <v>Vente (item 3)</v>
      </c>
      <c r="V18" s="106">
        <f>O18</f>
        <v>0</v>
      </c>
      <c r="W18" s="103"/>
      <c r="X18" s="107" t="e">
        <f>V18/W22</f>
        <v>#DIV/0!</v>
      </c>
    </row>
    <row r="19" spans="1:29" x14ac:dyDescent="0.25">
      <c r="A19" s="24" t="s">
        <v>54</v>
      </c>
      <c r="B19" s="5"/>
      <c r="C19" s="62">
        <f>SUM(C16:C18)*0.14975</f>
        <v>0</v>
      </c>
      <c r="D19" s="62">
        <f t="shared" ref="D19:N19" si="2">SUM(D16:D18)*0.14975</f>
        <v>0</v>
      </c>
      <c r="E19" s="62">
        <f t="shared" si="2"/>
        <v>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2">
        <f t="shared" si="2"/>
        <v>0</v>
      </c>
      <c r="M19" s="62">
        <f t="shared" si="2"/>
        <v>0</v>
      </c>
      <c r="N19" s="62">
        <f t="shared" si="2"/>
        <v>0</v>
      </c>
      <c r="O19" s="63">
        <f t="shared" si="1"/>
        <v>0</v>
      </c>
      <c r="Q19" s="100"/>
      <c r="R19" s="98"/>
      <c r="U19" s="103"/>
      <c r="V19" s="103"/>
      <c r="W19" s="103"/>
      <c r="X19" s="103"/>
    </row>
    <row r="20" spans="1:29" x14ac:dyDescent="0.25">
      <c r="A20" s="24" t="s">
        <v>56</v>
      </c>
      <c r="B20" s="5"/>
      <c r="C20" s="62">
        <v>0</v>
      </c>
      <c r="D20" s="62">
        <v>0</v>
      </c>
      <c r="E20" s="62">
        <v>0</v>
      </c>
      <c r="F20" s="62">
        <f>-(C19+D19+E19)</f>
        <v>0</v>
      </c>
      <c r="G20" s="62">
        <v>0</v>
      </c>
      <c r="H20" s="62">
        <v>0</v>
      </c>
      <c r="I20" s="62">
        <f>-(F19+G19+H19)</f>
        <v>0</v>
      </c>
      <c r="J20" s="62">
        <v>0</v>
      </c>
      <c r="K20" s="62">
        <v>0</v>
      </c>
      <c r="L20" s="62">
        <f>-(I19+J19+K19)</f>
        <v>0</v>
      </c>
      <c r="M20" s="62">
        <v>0</v>
      </c>
      <c r="N20" s="62">
        <v>0</v>
      </c>
      <c r="O20" s="63">
        <f>SUM(C20:N20)</f>
        <v>0</v>
      </c>
      <c r="Q20" s="97"/>
      <c r="R20" s="98"/>
      <c r="U20" s="103"/>
      <c r="V20" s="103"/>
      <c r="W20" s="103"/>
      <c r="X20" s="103"/>
    </row>
    <row r="21" spans="1:29" x14ac:dyDescent="0.25">
      <c r="A21" s="24" t="s">
        <v>23</v>
      </c>
      <c r="B21" s="5"/>
      <c r="C21" s="59">
        <f>'Coût et financement'!Q15</f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f t="shared" si="1"/>
        <v>0</v>
      </c>
      <c r="Q21" s="97"/>
      <c r="R21" s="98"/>
      <c r="U21" s="108" t="s">
        <v>38</v>
      </c>
      <c r="V21" s="103"/>
      <c r="W21" s="103"/>
      <c r="X21" s="103"/>
    </row>
    <row r="22" spans="1:29" x14ac:dyDescent="0.25">
      <c r="A22" s="24" t="s">
        <v>69</v>
      </c>
      <c r="B22" s="5"/>
      <c r="C22" s="59">
        <f>'Coût et financement'!Q8+'Coût et financement'!Q9+'Coût et financement'!Q10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8">
        <f t="shared" si="1"/>
        <v>0</v>
      </c>
      <c r="Q22" s="97"/>
      <c r="R22" s="98"/>
      <c r="U22" s="103"/>
      <c r="V22" s="103"/>
      <c r="W22" s="109">
        <f>SUM(V16:V18)</f>
        <v>0</v>
      </c>
      <c r="X22" s="107">
        <v>1</v>
      </c>
    </row>
    <row r="23" spans="1:29" x14ac:dyDescent="0.25">
      <c r="A23" s="24" t="s">
        <v>24</v>
      </c>
      <c r="B23" s="5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>
        <f t="shared" si="1"/>
        <v>0</v>
      </c>
      <c r="Q23" s="97"/>
      <c r="R23" s="98"/>
      <c r="U23" s="103"/>
      <c r="V23" s="103"/>
      <c r="W23" s="103"/>
      <c r="X23" s="103"/>
    </row>
    <row r="24" spans="1:29" x14ac:dyDescent="0.25">
      <c r="A24" s="24"/>
      <c r="B24" s="5"/>
      <c r="C24" s="28"/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  <c r="O24" s="29"/>
      <c r="Q24" s="97"/>
      <c r="R24" s="98"/>
      <c r="U24" s="103"/>
      <c r="V24" s="103"/>
      <c r="W24" s="103"/>
      <c r="X24" s="103"/>
    </row>
    <row r="25" spans="1:29" ht="14.25" thickBot="1" x14ac:dyDescent="0.3">
      <c r="A25" s="18" t="s">
        <v>25</v>
      </c>
      <c r="B25" s="19"/>
      <c r="C25" s="10">
        <f t="shared" ref="C25:N25" si="3">SUM(C16:C23)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 t="shared" si="3"/>
        <v>0</v>
      </c>
      <c r="O25" s="11">
        <f t="shared" si="1"/>
        <v>0</v>
      </c>
      <c r="Q25" s="97"/>
      <c r="R25" s="101">
        <f>SUM(Q16:Q18)</f>
        <v>0</v>
      </c>
      <c r="U25" s="103"/>
      <c r="V25" s="103"/>
      <c r="W25" s="103"/>
      <c r="X25" s="103"/>
    </row>
    <row r="26" spans="1:29" ht="15" thickTop="1" thickBot="1" x14ac:dyDescent="0.3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Q26" s="97"/>
      <c r="R26" s="98"/>
      <c r="U26" s="103"/>
      <c r="V26" s="103"/>
      <c r="W26" s="103"/>
      <c r="X26" s="103"/>
    </row>
    <row r="27" spans="1:29" x14ac:dyDescent="0.25">
      <c r="A27" s="24"/>
      <c r="B27" s="5"/>
      <c r="C27" s="28"/>
      <c r="D27" s="5"/>
      <c r="E27" s="5"/>
      <c r="F27" s="5"/>
      <c r="G27" s="5"/>
      <c r="H27" s="5"/>
      <c r="I27" s="5"/>
      <c r="J27" s="5"/>
      <c r="K27" s="5"/>
      <c r="L27" s="5"/>
      <c r="M27" s="5"/>
      <c r="N27" s="25"/>
      <c r="O27" s="35"/>
      <c r="Q27" s="97"/>
      <c r="R27" s="98"/>
      <c r="U27" s="103"/>
      <c r="V27" s="103"/>
      <c r="W27" s="103"/>
      <c r="X27" s="103"/>
    </row>
    <row r="28" spans="1:29" x14ac:dyDescent="0.25">
      <c r="A28" s="27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5"/>
      <c r="O28" s="35"/>
      <c r="Q28" s="99" t="s">
        <v>48</v>
      </c>
      <c r="R28" s="98"/>
      <c r="U28" s="104" t="s">
        <v>48</v>
      </c>
      <c r="V28" s="103"/>
      <c r="W28" s="103"/>
      <c r="X28" s="103"/>
    </row>
    <row r="29" spans="1:29" x14ac:dyDescent="0.25">
      <c r="A29" s="24" t="s">
        <v>88</v>
      </c>
      <c r="B29" s="5"/>
      <c r="C29" s="59">
        <f>SUM('Coût et financement'!H11:H17)-'Coût et financement'!Q16</f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f t="shared" ref="O29:O60" si="4">SUM(C29:N29)</f>
        <v>0</v>
      </c>
      <c r="Q29" s="100">
        <f>O29/10</f>
        <v>0</v>
      </c>
      <c r="R29" s="98"/>
      <c r="U29" s="103" t="str">
        <f t="shared" ref="U29:U48" si="5">A29</f>
        <v>Immobilisations/ammortissement</v>
      </c>
      <c r="V29" s="110">
        <f>(O29/5)/2</f>
        <v>0</v>
      </c>
      <c r="W29" s="103"/>
      <c r="X29" s="103" t="e">
        <f>V29/$W$22</f>
        <v>#DIV/0!</v>
      </c>
      <c r="Y29" t="s">
        <v>95</v>
      </c>
    </row>
    <row r="30" spans="1:29" x14ac:dyDescent="0.25">
      <c r="A30" s="24" t="s">
        <v>74</v>
      </c>
      <c r="B30" s="5"/>
      <c r="C30" s="59">
        <f>'Coût et financement'!H8</f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8">
        <f>SUM(C30:N30)</f>
        <v>0</v>
      </c>
      <c r="Q30" s="100">
        <f t="shared" ref="Q30:Q37" si="6">O30</f>
        <v>0</v>
      </c>
      <c r="R30" s="98"/>
      <c r="U30" s="103" t="str">
        <f t="shared" si="5"/>
        <v>Achats inventaire départ</v>
      </c>
      <c r="V30" s="106"/>
      <c r="W30" s="103"/>
      <c r="X30" s="103" t="e">
        <f t="shared" ref="X30:X48" si="7">V30/$W$22</f>
        <v>#DIV/0!</v>
      </c>
      <c r="Y30" s="140" t="s">
        <v>98</v>
      </c>
      <c r="Z30" s="140"/>
      <c r="AA30" s="140"/>
      <c r="AB30" s="140"/>
      <c r="AC30" s="140"/>
    </row>
    <row r="31" spans="1:29" x14ac:dyDescent="0.25">
      <c r="A31" s="24" t="s">
        <v>75</v>
      </c>
      <c r="B31" s="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8">
        <f t="shared" si="4"/>
        <v>0</v>
      </c>
      <c r="Q31" s="100">
        <f t="shared" si="6"/>
        <v>0</v>
      </c>
      <c r="R31" s="98"/>
      <c r="U31" s="103" t="str">
        <f t="shared" si="5"/>
        <v>Achats (item 1)</v>
      </c>
      <c r="V31" s="106"/>
      <c r="W31" s="103"/>
      <c r="X31" s="103" t="e">
        <f t="shared" si="7"/>
        <v>#DIV/0!</v>
      </c>
      <c r="Y31" s="140"/>
      <c r="Z31" s="140"/>
      <c r="AA31" s="140"/>
      <c r="AB31" s="140"/>
      <c r="AC31" s="140"/>
    </row>
    <row r="32" spans="1:29" x14ac:dyDescent="0.25">
      <c r="A32" s="24" t="s">
        <v>76</v>
      </c>
      <c r="B32" s="5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f t="shared" si="4"/>
        <v>0</v>
      </c>
      <c r="Q32" s="100">
        <f t="shared" si="6"/>
        <v>0</v>
      </c>
      <c r="R32" s="98"/>
      <c r="U32" s="103" t="str">
        <f t="shared" si="5"/>
        <v>Achats (item 2)</v>
      </c>
      <c r="V32" s="106"/>
      <c r="W32" s="103"/>
      <c r="X32" s="103" t="e">
        <f t="shared" si="7"/>
        <v>#DIV/0!</v>
      </c>
      <c r="Y32" s="140"/>
      <c r="Z32" s="140"/>
      <c r="AA32" s="140"/>
      <c r="AB32" s="140"/>
      <c r="AC32" s="140"/>
    </row>
    <row r="33" spans="1:29" x14ac:dyDescent="0.25">
      <c r="A33" s="24" t="s">
        <v>77</v>
      </c>
      <c r="B33" s="5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f t="shared" si="4"/>
        <v>0</v>
      </c>
      <c r="Q33" s="100">
        <f t="shared" si="6"/>
        <v>0</v>
      </c>
      <c r="R33" s="98"/>
      <c r="U33" s="141" t="str">
        <f t="shared" si="5"/>
        <v>Achats (item 3)</v>
      </c>
      <c r="V33" s="106"/>
      <c r="W33" s="103"/>
      <c r="X33" s="103" t="e">
        <f t="shared" si="7"/>
        <v>#DIV/0!</v>
      </c>
      <c r="Y33" s="140"/>
      <c r="Z33" s="140"/>
      <c r="AA33" s="140"/>
      <c r="AB33" s="140"/>
      <c r="AC33" s="140"/>
    </row>
    <row r="34" spans="1:29" x14ac:dyDescent="0.25">
      <c r="A34" s="24" t="s">
        <v>46</v>
      </c>
      <c r="B34" s="5"/>
      <c r="C34" s="59">
        <f>SUM('Coût et financement'!H20:H22)</f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f t="shared" si="4"/>
        <v>0</v>
      </c>
      <c r="Q34" s="100">
        <f t="shared" si="6"/>
        <v>0</v>
      </c>
      <c r="R34" s="98"/>
      <c r="U34" s="103" t="str">
        <f t="shared" si="5"/>
        <v>Divers frais de départ</v>
      </c>
      <c r="V34" s="106">
        <f>O34</f>
        <v>0</v>
      </c>
      <c r="W34" s="103"/>
      <c r="X34" s="103" t="e">
        <f t="shared" si="7"/>
        <v>#DIV/0!</v>
      </c>
    </row>
    <row r="35" spans="1:29" x14ac:dyDescent="0.25">
      <c r="A35" s="24" t="s">
        <v>43</v>
      </c>
      <c r="B35" s="5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>
        <f t="shared" si="4"/>
        <v>0</v>
      </c>
      <c r="Q35" s="100">
        <f t="shared" si="6"/>
        <v>0</v>
      </c>
      <c r="R35" s="98"/>
      <c r="U35" s="103" t="str">
        <f t="shared" si="5"/>
        <v>Divers frais de fabrication</v>
      </c>
      <c r="V35" s="106">
        <f t="shared" ref="V30:V48" si="8">O35</f>
        <v>0</v>
      </c>
      <c r="W35" s="103"/>
      <c r="X35" s="103" t="e">
        <f t="shared" si="7"/>
        <v>#DIV/0!</v>
      </c>
    </row>
    <row r="36" spans="1:29" x14ac:dyDescent="0.25">
      <c r="A36" s="24" t="s">
        <v>27</v>
      </c>
      <c r="B36" s="5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>
        <f t="shared" si="4"/>
        <v>0</v>
      </c>
      <c r="Q36" s="100">
        <f t="shared" si="6"/>
        <v>0</v>
      </c>
      <c r="R36" s="98"/>
      <c r="U36" s="103" t="str">
        <f t="shared" si="5"/>
        <v>Transport des marchandises</v>
      </c>
      <c r="V36" s="106">
        <f t="shared" si="8"/>
        <v>0</v>
      </c>
      <c r="W36" s="103"/>
      <c r="X36" s="103" t="e">
        <f t="shared" si="7"/>
        <v>#DIV/0!</v>
      </c>
    </row>
    <row r="37" spans="1:29" x14ac:dyDescent="0.25">
      <c r="A37" s="24" t="s">
        <v>28</v>
      </c>
      <c r="B37" s="5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4"/>
        <v>0</v>
      </c>
      <c r="Q37" s="100">
        <f t="shared" si="6"/>
        <v>0</v>
      </c>
      <c r="R37" s="98"/>
      <c r="U37" s="103" t="str">
        <f t="shared" si="5"/>
        <v>Sous traitance</v>
      </c>
      <c r="V37" s="106">
        <f t="shared" si="8"/>
        <v>0</v>
      </c>
      <c r="W37" s="103"/>
      <c r="X37" s="103" t="e">
        <f t="shared" si="7"/>
        <v>#DIV/0!</v>
      </c>
    </row>
    <row r="38" spans="1:29" ht="14.25" x14ac:dyDescent="0.3">
      <c r="A38" s="24" t="s">
        <v>92</v>
      </c>
      <c r="B38" s="5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>
        <f t="shared" si="4"/>
        <v>0</v>
      </c>
      <c r="Q38" s="100">
        <f t="shared" ref="Q38:Q46" si="9">O38</f>
        <v>0</v>
      </c>
      <c r="R38" s="98"/>
      <c r="U38" s="103" t="str">
        <f t="shared" si="5"/>
        <v xml:space="preserve">Frais de représentation </v>
      </c>
      <c r="V38" s="106">
        <f t="shared" si="8"/>
        <v>0</v>
      </c>
      <c r="W38" s="103"/>
      <c r="X38" s="103" t="e">
        <f t="shared" si="7"/>
        <v>#DIV/0!</v>
      </c>
    </row>
    <row r="39" spans="1:29" x14ac:dyDescent="0.25">
      <c r="A39" s="24" t="s">
        <v>81</v>
      </c>
      <c r="B39" s="5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8">
        <f t="shared" si="4"/>
        <v>0</v>
      </c>
      <c r="Q39" s="100">
        <f t="shared" si="9"/>
        <v>0</v>
      </c>
      <c r="R39" s="98"/>
      <c r="U39" s="103" t="str">
        <f t="shared" si="5"/>
        <v>Loyer commercial</v>
      </c>
      <c r="V39" s="106">
        <f t="shared" si="8"/>
        <v>0</v>
      </c>
      <c r="W39" s="103"/>
      <c r="X39" s="103" t="e">
        <f t="shared" si="7"/>
        <v>#DIV/0!</v>
      </c>
    </row>
    <row r="40" spans="1:29" x14ac:dyDescent="0.25">
      <c r="A40" s="24" t="s">
        <v>30</v>
      </c>
      <c r="B40" s="5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8">
        <f t="shared" si="4"/>
        <v>0</v>
      </c>
      <c r="Q40" s="100">
        <f t="shared" si="9"/>
        <v>0</v>
      </c>
      <c r="R40" s="98"/>
      <c r="U40" s="103" t="str">
        <f t="shared" si="5"/>
        <v>Locations</v>
      </c>
      <c r="V40" s="106">
        <f t="shared" si="8"/>
        <v>0</v>
      </c>
      <c r="W40" s="103"/>
      <c r="X40" s="103" t="e">
        <f t="shared" si="7"/>
        <v>#DIV/0!</v>
      </c>
    </row>
    <row r="41" spans="1:29" x14ac:dyDescent="0.25">
      <c r="A41" s="24" t="s">
        <v>31</v>
      </c>
      <c r="B41" s="5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8">
        <f t="shared" si="4"/>
        <v>0</v>
      </c>
      <c r="Q41" s="100">
        <f t="shared" si="9"/>
        <v>0</v>
      </c>
      <c r="R41" s="98"/>
      <c r="U41" s="103" t="str">
        <f t="shared" si="5"/>
        <v>Electricité / Chauffage</v>
      </c>
      <c r="V41" s="106">
        <f t="shared" si="8"/>
        <v>0</v>
      </c>
      <c r="W41" s="103"/>
      <c r="X41" s="103" t="e">
        <f t="shared" si="7"/>
        <v>#DIV/0!</v>
      </c>
    </row>
    <row r="42" spans="1:29" x14ac:dyDescent="0.25">
      <c r="A42" s="24" t="s">
        <v>32</v>
      </c>
      <c r="B42" s="5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8">
        <f t="shared" si="4"/>
        <v>0</v>
      </c>
      <c r="Q42" s="100">
        <f t="shared" si="9"/>
        <v>0</v>
      </c>
      <c r="R42" s="98"/>
      <c r="U42" s="103" t="str">
        <f t="shared" si="5"/>
        <v>Assurances</v>
      </c>
      <c r="V42" s="106">
        <f t="shared" si="8"/>
        <v>0</v>
      </c>
      <c r="W42" s="103"/>
      <c r="X42" s="103" t="e">
        <f t="shared" si="7"/>
        <v>#DIV/0!</v>
      </c>
    </row>
    <row r="43" spans="1:29" x14ac:dyDescent="0.25">
      <c r="A43" s="24" t="s">
        <v>33</v>
      </c>
      <c r="B43" s="5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8">
        <f t="shared" si="4"/>
        <v>0</v>
      </c>
      <c r="Q43" s="100">
        <f t="shared" si="9"/>
        <v>0</v>
      </c>
      <c r="R43" s="98"/>
      <c r="U43" s="103" t="str">
        <f t="shared" si="5"/>
        <v>Publicité</v>
      </c>
      <c r="V43" s="106">
        <f t="shared" si="8"/>
        <v>0</v>
      </c>
      <c r="W43" s="103"/>
      <c r="X43" s="103" t="e">
        <f t="shared" si="7"/>
        <v>#DIV/0!</v>
      </c>
    </row>
    <row r="44" spans="1:29" x14ac:dyDescent="0.25">
      <c r="A44" s="24" t="s">
        <v>96</v>
      </c>
      <c r="B44" s="5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>
        <f t="shared" si="4"/>
        <v>0</v>
      </c>
      <c r="Q44" s="100">
        <f t="shared" si="9"/>
        <v>0</v>
      </c>
      <c r="R44" s="98"/>
      <c r="U44" s="103" t="str">
        <f t="shared" si="5"/>
        <v>Site Web</v>
      </c>
      <c r="V44" s="106">
        <f t="shared" si="8"/>
        <v>0</v>
      </c>
      <c r="W44" s="103"/>
      <c r="X44" s="103" t="e">
        <f t="shared" si="7"/>
        <v>#DIV/0!</v>
      </c>
      <c r="Y44" t="s">
        <v>97</v>
      </c>
    </row>
    <row r="45" spans="1:29" x14ac:dyDescent="0.25">
      <c r="A45" s="24" t="s">
        <v>73</v>
      </c>
      <c r="B45" s="5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>
        <f t="shared" si="4"/>
        <v>0</v>
      </c>
      <c r="Q45" s="100">
        <f t="shared" si="9"/>
        <v>0</v>
      </c>
      <c r="R45" s="98"/>
      <c r="U45" s="103" t="str">
        <f t="shared" si="5"/>
        <v>Télécommunication</v>
      </c>
      <c r="V45" s="106">
        <f t="shared" si="8"/>
        <v>0</v>
      </c>
      <c r="W45" s="103"/>
      <c r="X45" s="103" t="e">
        <f t="shared" si="7"/>
        <v>#DIV/0!</v>
      </c>
    </row>
    <row r="46" spans="1:29" x14ac:dyDescent="0.25">
      <c r="A46" s="24" t="s">
        <v>34</v>
      </c>
      <c r="B46" s="5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>
        <f t="shared" si="4"/>
        <v>0</v>
      </c>
      <c r="Q46" s="100">
        <f t="shared" si="9"/>
        <v>0</v>
      </c>
      <c r="R46" s="98"/>
      <c r="U46" s="103" t="str">
        <f t="shared" si="5"/>
        <v>Fournitures de bureau</v>
      </c>
      <c r="V46" s="106">
        <f t="shared" si="8"/>
        <v>0</v>
      </c>
      <c r="W46" s="103"/>
      <c r="X46" s="103" t="e">
        <f t="shared" si="7"/>
        <v>#DIV/0!</v>
      </c>
    </row>
    <row r="47" spans="1:29" x14ac:dyDescent="0.25">
      <c r="A47" s="24" t="s">
        <v>35</v>
      </c>
      <c r="B47" s="5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>
        <f t="shared" si="4"/>
        <v>0</v>
      </c>
      <c r="Q47" s="100">
        <f>O47</f>
        <v>0</v>
      </c>
      <c r="R47" s="98"/>
      <c r="U47" s="103" t="str">
        <f t="shared" si="5"/>
        <v>Honoraires professionnels</v>
      </c>
      <c r="V47" s="106">
        <f t="shared" si="8"/>
        <v>0</v>
      </c>
      <c r="W47" s="103"/>
      <c r="X47" s="103" t="e">
        <f t="shared" si="7"/>
        <v>#DIV/0!</v>
      </c>
    </row>
    <row r="48" spans="1:29" x14ac:dyDescent="0.25">
      <c r="A48" s="24" t="s">
        <v>84</v>
      </c>
      <c r="B48" s="5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8">
        <f t="shared" si="4"/>
        <v>0</v>
      </c>
      <c r="Q48" s="100">
        <f>O48</f>
        <v>0</v>
      </c>
      <c r="R48" s="98"/>
      <c r="U48" s="103" t="str">
        <f t="shared" si="5"/>
        <v>Frais de formation (continue)</v>
      </c>
      <c r="V48" s="106">
        <f t="shared" si="8"/>
        <v>0</v>
      </c>
      <c r="W48" s="103"/>
      <c r="X48" s="103" t="e">
        <f t="shared" si="7"/>
        <v>#DIV/0!</v>
      </c>
    </row>
    <row r="49" spans="1:25" x14ac:dyDescent="0.25">
      <c r="A49" s="24" t="s">
        <v>55</v>
      </c>
      <c r="B49" s="5"/>
      <c r="C49" s="62">
        <f>0.14975*SUM(C29:C48)</f>
        <v>0</v>
      </c>
      <c r="D49" s="62">
        <f t="shared" ref="D49:N49" si="10">0.14975*SUM(D29:D48)</f>
        <v>0</v>
      </c>
      <c r="E49" s="62">
        <f t="shared" si="10"/>
        <v>0</v>
      </c>
      <c r="F49" s="62">
        <f t="shared" si="10"/>
        <v>0</v>
      </c>
      <c r="G49" s="62">
        <f t="shared" si="10"/>
        <v>0</v>
      </c>
      <c r="H49" s="62">
        <f t="shared" si="10"/>
        <v>0</v>
      </c>
      <c r="I49" s="62">
        <f t="shared" si="10"/>
        <v>0</v>
      </c>
      <c r="J49" s="62">
        <f t="shared" si="10"/>
        <v>0</v>
      </c>
      <c r="K49" s="62">
        <f t="shared" si="10"/>
        <v>0</v>
      </c>
      <c r="L49" s="62">
        <f t="shared" si="10"/>
        <v>0</v>
      </c>
      <c r="M49" s="62">
        <f t="shared" si="10"/>
        <v>0</v>
      </c>
      <c r="N49" s="62">
        <f t="shared" si="10"/>
        <v>0</v>
      </c>
      <c r="O49" s="63">
        <f t="shared" ref="O49:O54" si="11">SUM(C49:N49)</f>
        <v>0</v>
      </c>
      <c r="Q49" s="100"/>
      <c r="R49" s="98"/>
      <c r="U49" s="103"/>
      <c r="V49" s="103"/>
      <c r="W49" s="103"/>
      <c r="X49" s="103"/>
    </row>
    <row r="50" spans="1:25" x14ac:dyDescent="0.25">
      <c r="A50" s="24" t="s">
        <v>57</v>
      </c>
      <c r="B50" s="5"/>
      <c r="C50" s="62"/>
      <c r="D50" s="62"/>
      <c r="E50" s="62"/>
      <c r="F50" s="62">
        <f>-(C49+D49+E49)</f>
        <v>0</v>
      </c>
      <c r="G50" s="62"/>
      <c r="H50" s="62"/>
      <c r="I50" s="62">
        <f>-(F49+G49+H49)</f>
        <v>0</v>
      </c>
      <c r="J50" s="62"/>
      <c r="K50" s="62"/>
      <c r="L50" s="62">
        <f>-(I49+J49+K49)</f>
        <v>0</v>
      </c>
      <c r="M50" s="62"/>
      <c r="N50" s="62"/>
      <c r="O50" s="63">
        <f t="shared" si="11"/>
        <v>0</v>
      </c>
      <c r="Q50" s="100"/>
      <c r="R50" s="98"/>
      <c r="U50" s="103"/>
      <c r="V50" s="103"/>
      <c r="W50" s="103"/>
      <c r="X50" s="103"/>
    </row>
    <row r="51" spans="1:25" x14ac:dyDescent="0.25">
      <c r="A51" s="24" t="s">
        <v>71</v>
      </c>
      <c r="B51" s="5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8">
        <f t="shared" si="11"/>
        <v>0</v>
      </c>
      <c r="Q51" s="100">
        <f>O51</f>
        <v>0</v>
      </c>
      <c r="R51" s="98"/>
      <c r="U51" s="103" t="str">
        <f>A51</f>
        <v>Salaires employés</v>
      </c>
      <c r="V51" s="106">
        <f>O51</f>
        <v>0</v>
      </c>
      <c r="W51" s="103"/>
      <c r="X51" s="103" t="e">
        <f t="shared" ref="X51:X52" si="12">V51/$W$22</f>
        <v>#DIV/0!</v>
      </c>
    </row>
    <row r="52" spans="1:25" x14ac:dyDescent="0.25">
      <c r="A52" s="24" t="s">
        <v>93</v>
      </c>
      <c r="B52" s="5"/>
      <c r="C52" s="70">
        <f>C51*0.18</f>
        <v>0</v>
      </c>
      <c r="D52" s="70">
        <f t="shared" ref="D52:N52" si="13">D51*0.18</f>
        <v>0</v>
      </c>
      <c r="E52" s="70">
        <f t="shared" si="13"/>
        <v>0</v>
      </c>
      <c r="F52" s="70">
        <f t="shared" si="13"/>
        <v>0</v>
      </c>
      <c r="G52" s="70">
        <f t="shared" si="13"/>
        <v>0</v>
      </c>
      <c r="H52" s="70">
        <f t="shared" si="13"/>
        <v>0</v>
      </c>
      <c r="I52" s="70">
        <f t="shared" si="13"/>
        <v>0</v>
      </c>
      <c r="J52" s="70">
        <f t="shared" si="13"/>
        <v>0</v>
      </c>
      <c r="K52" s="70">
        <f t="shared" si="13"/>
        <v>0</v>
      </c>
      <c r="L52" s="70">
        <f t="shared" si="13"/>
        <v>0</v>
      </c>
      <c r="M52" s="70">
        <f t="shared" si="13"/>
        <v>0</v>
      </c>
      <c r="N52" s="70">
        <f t="shared" si="13"/>
        <v>0</v>
      </c>
      <c r="O52" s="71">
        <f t="shared" si="11"/>
        <v>0</v>
      </c>
      <c r="Q52" s="100">
        <f>O52</f>
        <v>0</v>
      </c>
      <c r="R52" s="98"/>
      <c r="U52" s="103" t="str">
        <f>A52</f>
        <v>Avantages sociaux (18%)</v>
      </c>
      <c r="V52" s="106">
        <f>O52</f>
        <v>0</v>
      </c>
      <c r="W52" s="103"/>
      <c r="X52" s="103" t="e">
        <f t="shared" si="12"/>
        <v>#DIV/0!</v>
      </c>
      <c r="Y52" t="s">
        <v>94</v>
      </c>
    </row>
    <row r="53" spans="1:25" x14ac:dyDescent="0.25">
      <c r="A53" s="24" t="s">
        <v>29</v>
      </c>
      <c r="B53" s="5"/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1">
        <f t="shared" si="11"/>
        <v>0</v>
      </c>
      <c r="Q53" s="97"/>
      <c r="R53" s="98"/>
      <c r="U53" s="103"/>
      <c r="V53" s="103"/>
      <c r="W53" s="103"/>
      <c r="X53" s="103"/>
    </row>
    <row r="54" spans="1:25" x14ac:dyDescent="0.25">
      <c r="A54" s="24" t="s">
        <v>85</v>
      </c>
      <c r="B54" s="5"/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1">
        <f t="shared" si="11"/>
        <v>0</v>
      </c>
      <c r="Q54" s="100"/>
      <c r="R54" s="98"/>
      <c r="U54" s="103" t="str">
        <f>A54</f>
        <v>Essence et entretien véhicule</v>
      </c>
      <c r="V54" s="106">
        <f>O54</f>
        <v>0</v>
      </c>
      <c r="W54" s="103"/>
      <c r="X54" s="103" t="e">
        <f t="shared" ref="X54:X58" si="14">V54/$W$22</f>
        <v>#DIV/0!</v>
      </c>
    </row>
    <row r="55" spans="1:25" x14ac:dyDescent="0.25">
      <c r="A55" s="24" t="s">
        <v>36</v>
      </c>
      <c r="B55" s="5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8">
        <f t="shared" si="4"/>
        <v>0</v>
      </c>
      <c r="Q55" s="100">
        <f>O55</f>
        <v>0</v>
      </c>
      <c r="R55" s="98"/>
      <c r="U55" s="103" t="str">
        <f>A55</f>
        <v>Frais banque/marge</v>
      </c>
      <c r="V55" s="106">
        <f>O55</f>
        <v>0</v>
      </c>
      <c r="W55" s="103"/>
      <c r="X55" s="103" t="e">
        <f t="shared" si="14"/>
        <v>#DIV/0!</v>
      </c>
    </row>
    <row r="56" spans="1:25" x14ac:dyDescent="0.25">
      <c r="A56" s="24" t="s">
        <v>86</v>
      </c>
      <c r="B56" s="5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8">
        <f t="shared" si="4"/>
        <v>0</v>
      </c>
      <c r="Q56" s="100">
        <f>O56</f>
        <v>0</v>
      </c>
      <c r="R56" s="98"/>
      <c r="U56" s="103" t="str">
        <f>A56</f>
        <v>Autres frais non taxables</v>
      </c>
      <c r="V56" s="106">
        <f>O56</f>
        <v>0</v>
      </c>
      <c r="W56" s="103"/>
      <c r="X56" s="103" t="e">
        <f t="shared" si="14"/>
        <v>#DIV/0!</v>
      </c>
    </row>
    <row r="57" spans="1:25" x14ac:dyDescent="0.25">
      <c r="A57" s="65" t="s">
        <v>59</v>
      </c>
      <c r="B57" s="5"/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1">
        <f t="shared" si="4"/>
        <v>0</v>
      </c>
      <c r="Q57" s="97"/>
      <c r="R57" s="98"/>
      <c r="U57" s="103"/>
      <c r="V57" s="103"/>
      <c r="W57" s="103"/>
      <c r="X57" s="103"/>
    </row>
    <row r="58" spans="1:25" x14ac:dyDescent="0.25">
      <c r="A58" s="65" t="s">
        <v>58</v>
      </c>
      <c r="B58" s="5"/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6">
        <f t="shared" si="4"/>
        <v>0</v>
      </c>
      <c r="Q58" s="100">
        <f>O58</f>
        <v>0</v>
      </c>
      <c r="R58" s="98"/>
      <c r="U58" s="103" t="str">
        <f>A58</f>
        <v>Emprunt Intérêts</v>
      </c>
      <c r="V58" s="106">
        <f>O58</f>
        <v>0</v>
      </c>
      <c r="W58" s="103"/>
      <c r="X58" s="103" t="e">
        <f t="shared" si="14"/>
        <v>#DIV/0!</v>
      </c>
    </row>
    <row r="59" spans="1:25" x14ac:dyDescent="0.25">
      <c r="A59" s="24"/>
      <c r="B59" s="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26"/>
      <c r="Q59" s="97"/>
      <c r="R59" s="98"/>
      <c r="U59" s="103"/>
      <c r="V59" s="103"/>
      <c r="W59" s="111"/>
      <c r="X59" s="103"/>
    </row>
    <row r="60" spans="1:25" ht="14.25" thickBot="1" x14ac:dyDescent="0.3">
      <c r="A60" s="18" t="s">
        <v>25</v>
      </c>
      <c r="B60" s="19"/>
      <c r="C60" s="10">
        <f t="shared" ref="C60:N60" si="15">SUM(C29:C58)</f>
        <v>0</v>
      </c>
      <c r="D60" s="10">
        <f t="shared" si="15"/>
        <v>0</v>
      </c>
      <c r="E60" s="10">
        <f t="shared" si="15"/>
        <v>0</v>
      </c>
      <c r="F60" s="10">
        <f t="shared" si="15"/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  <c r="J60" s="10">
        <f t="shared" si="15"/>
        <v>0</v>
      </c>
      <c r="K60" s="10">
        <f t="shared" si="15"/>
        <v>0</v>
      </c>
      <c r="L60" s="10">
        <f t="shared" si="15"/>
        <v>0</v>
      </c>
      <c r="M60" s="10">
        <f t="shared" si="15"/>
        <v>0</v>
      </c>
      <c r="N60" s="10">
        <f t="shared" si="15"/>
        <v>0</v>
      </c>
      <c r="O60" s="11">
        <f t="shared" si="4"/>
        <v>0</v>
      </c>
      <c r="Q60" s="97"/>
      <c r="R60" s="101">
        <f>SUM(Q29:Q58)</f>
        <v>0</v>
      </c>
      <c r="U60" s="108" t="s">
        <v>38</v>
      </c>
      <c r="V60" s="103"/>
      <c r="W60" s="110">
        <f>SUM(V29:V58)</f>
        <v>0</v>
      </c>
      <c r="X60" s="103"/>
    </row>
    <row r="61" spans="1:25" ht="14.25" thickTop="1" x14ac:dyDescent="0.25">
      <c r="A61" s="24"/>
      <c r="B61" s="5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26"/>
      <c r="Q61" s="97"/>
      <c r="R61" s="98"/>
      <c r="U61" s="103"/>
      <c r="V61" s="103"/>
      <c r="W61" s="103"/>
      <c r="X61" s="103"/>
    </row>
    <row r="62" spans="1:25" ht="14.25" thickBot="1" x14ac:dyDescent="0.3">
      <c r="A62" s="30" t="s">
        <v>37</v>
      </c>
      <c r="B62" s="31"/>
      <c r="C62" s="12">
        <f t="shared" ref="C62:N62" si="16">C13+C25-C60</f>
        <v>0</v>
      </c>
      <c r="D62" s="12">
        <f t="shared" si="16"/>
        <v>0</v>
      </c>
      <c r="E62" s="12">
        <f t="shared" si="16"/>
        <v>0</v>
      </c>
      <c r="F62" s="12">
        <f t="shared" si="16"/>
        <v>0</v>
      </c>
      <c r="G62" s="12">
        <f t="shared" si="16"/>
        <v>0</v>
      </c>
      <c r="H62" s="12">
        <f t="shared" si="16"/>
        <v>0</v>
      </c>
      <c r="I62" s="12">
        <f t="shared" si="16"/>
        <v>0</v>
      </c>
      <c r="J62" s="12">
        <f t="shared" si="16"/>
        <v>0</v>
      </c>
      <c r="K62" s="12">
        <f t="shared" si="16"/>
        <v>0</v>
      </c>
      <c r="L62" s="12">
        <f t="shared" si="16"/>
        <v>0</v>
      </c>
      <c r="M62" s="12">
        <f t="shared" si="16"/>
        <v>0</v>
      </c>
      <c r="N62" s="12">
        <f t="shared" si="16"/>
        <v>0</v>
      </c>
      <c r="O62" s="41"/>
      <c r="Q62" s="99" t="s">
        <v>52</v>
      </c>
      <c r="R62" s="102">
        <f>R25-R60</f>
        <v>0</v>
      </c>
      <c r="U62" s="103"/>
      <c r="V62" s="103"/>
      <c r="W62" s="103"/>
      <c r="X62" s="103"/>
    </row>
    <row r="63" spans="1:25" x14ac:dyDescent="0.25">
      <c r="Q63" s="97"/>
      <c r="R63" s="98"/>
      <c r="U63" s="112" t="s">
        <v>89</v>
      </c>
      <c r="V63" s="103"/>
      <c r="W63" s="113">
        <f>W22-W60</f>
        <v>0</v>
      </c>
      <c r="X63" s="103" t="e">
        <f t="shared" ref="X63" si="17">V63/$W$22</f>
        <v>#DIV/0!</v>
      </c>
    </row>
    <row r="64" spans="1:25" x14ac:dyDescent="0.25">
      <c r="Q64" s="97"/>
      <c r="R64" s="98"/>
      <c r="U64" s="96"/>
      <c r="V64" s="96"/>
      <c r="W64" s="96"/>
      <c r="X64" s="96"/>
    </row>
    <row r="65" spans="1:24" x14ac:dyDescent="0.25">
      <c r="A65" s="79" t="s">
        <v>82</v>
      </c>
      <c r="B65" s="80"/>
      <c r="C65" s="81">
        <f>'Coût et financement'!Q11</f>
        <v>0</v>
      </c>
      <c r="Q65" s="94"/>
      <c r="R65" s="95"/>
      <c r="U65" s="96"/>
      <c r="V65" s="96"/>
      <c r="W65" s="96"/>
      <c r="X65" s="96"/>
    </row>
    <row r="66" spans="1:24" x14ac:dyDescent="0.25">
      <c r="A66" s="82" t="s">
        <v>83</v>
      </c>
      <c r="B66" s="83"/>
      <c r="C66" s="84">
        <f>IF(MIN(C62:N62)&lt;0,MIN(C62:N62),0)</f>
        <v>0</v>
      </c>
      <c r="N66" s="114"/>
      <c r="O66" s="46"/>
      <c r="P66" s="115" t="s">
        <v>49</v>
      </c>
      <c r="Q66" s="116">
        <f>O53</f>
        <v>0</v>
      </c>
      <c r="R66" s="117"/>
    </row>
    <row r="67" spans="1:24" x14ac:dyDescent="0.25">
      <c r="N67" s="118"/>
      <c r="O67" s="119"/>
      <c r="P67" s="120" t="s">
        <v>50</v>
      </c>
      <c r="Q67" s="121">
        <f>O57</f>
        <v>0</v>
      </c>
      <c r="R67" s="122"/>
    </row>
    <row r="68" spans="1:24" x14ac:dyDescent="0.25">
      <c r="N68" s="118"/>
      <c r="O68" s="119"/>
      <c r="P68" s="120" t="s">
        <v>51</v>
      </c>
      <c r="Q68" s="123"/>
      <c r="R68" s="124">
        <f>Q66+Q67</f>
        <v>0</v>
      </c>
      <c r="T68" s="128" t="s">
        <v>63</v>
      </c>
      <c r="U68" s="129"/>
    </row>
    <row r="69" spans="1:24" x14ac:dyDescent="0.25">
      <c r="N69" s="118"/>
      <c r="O69" s="119"/>
      <c r="P69" s="119"/>
      <c r="Q69" s="123"/>
      <c r="R69" s="122"/>
      <c r="T69" s="48"/>
      <c r="U69" s="130"/>
    </row>
    <row r="70" spans="1:24" x14ac:dyDescent="0.25">
      <c r="N70" s="125"/>
      <c r="O70" s="126"/>
      <c r="P70" s="126"/>
      <c r="Q70" s="15"/>
      <c r="R70" s="127"/>
      <c r="T70" s="131">
        <v>0.2</v>
      </c>
      <c r="U70" s="132">
        <f>R62*T70</f>
        <v>0</v>
      </c>
    </row>
  </sheetData>
  <mergeCells count="5">
    <mergeCell ref="A9:C9"/>
    <mergeCell ref="Q10:R10"/>
    <mergeCell ref="G2:H2"/>
    <mergeCell ref="U10:X10"/>
    <mergeCell ref="Y30:AC33"/>
  </mergeCells>
  <phoneticPr fontId="0" type="noConversion"/>
  <pageMargins left="0" right="0" top="0" bottom="0" header="0.51181102362204722" footer="0.51181102362204722"/>
  <pageSetup paperSize="5" scale="90" orientation="landscape" r:id="rId1"/>
  <headerFooter alignWithMargins="0"/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Coût et financement</vt:lpstr>
      <vt:lpstr>An 1</vt:lpstr>
      <vt:lpstr>'An 1'!Impression_des_titres</vt:lpstr>
      <vt:lpstr>'An 1'!Zone_d_impression</vt:lpstr>
      <vt:lpstr>'Coût et financement'!Zone_d_impression</vt:lpstr>
    </vt:vector>
  </TitlesOfParts>
  <Company>Centre Local de Développement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 Brassard</dc:creator>
  <cp:lastModifiedBy>Marie-Eve Ménard</cp:lastModifiedBy>
  <cp:lastPrinted>2018-11-01T19:39:46Z</cp:lastPrinted>
  <dcterms:created xsi:type="dcterms:W3CDTF">2006-02-01T20:52:06Z</dcterms:created>
  <dcterms:modified xsi:type="dcterms:W3CDTF">2021-10-25T18:53:31Z</dcterms:modified>
</cp:coreProperties>
</file>